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630" yWindow="540" windowWidth="15015" windowHeight="11760" activeTab="1"/>
  </bookViews>
  <sheets>
    <sheet name="овз 7-11" sheetId="36" r:id="rId1"/>
    <sheet name="овз 11-18 лет  " sheetId="38" r:id="rId2"/>
  </sheets>
  <definedNames>
    <definedName name="_xlnm.Print_Area" localSheetId="1">'овз 11-18 лет  '!$A$1:$U$215</definedName>
    <definedName name="_xlnm.Print_Area" localSheetId="0">'овз 7-11'!$A$1:$U$232</definedName>
  </definedNames>
  <calcPr calcId="145621"/>
</workbook>
</file>

<file path=xl/calcChain.xml><?xml version="1.0" encoding="utf-8"?>
<calcChain xmlns="http://schemas.openxmlformats.org/spreadsheetml/2006/main">
  <c r="C127" i="38" l="1"/>
  <c r="D127" i="38"/>
  <c r="D80" i="38"/>
  <c r="C61" i="38"/>
  <c r="C43" i="36"/>
  <c r="C42" i="38" l="1"/>
  <c r="D42" i="38"/>
  <c r="D24" i="38"/>
  <c r="C135" i="36" l="1"/>
  <c r="D135" i="36"/>
  <c r="D117" i="36"/>
  <c r="D81" i="36"/>
  <c r="E43" i="36"/>
  <c r="F43" i="36"/>
  <c r="G43" i="36"/>
  <c r="H43" i="36"/>
  <c r="I43" i="36"/>
  <c r="J43" i="36"/>
  <c r="K43" i="36"/>
  <c r="L43" i="36"/>
  <c r="M43" i="36"/>
  <c r="N43" i="36"/>
  <c r="O43" i="36"/>
  <c r="P43" i="36"/>
  <c r="Q43" i="36"/>
  <c r="R43" i="36"/>
  <c r="S43" i="36"/>
  <c r="T43" i="36"/>
  <c r="U43" i="36"/>
  <c r="D43" i="36"/>
  <c r="C154" i="36" l="1"/>
  <c r="C44" i="36"/>
  <c r="D164" i="38"/>
  <c r="D165" i="38" s="1"/>
  <c r="C146" i="38"/>
  <c r="C43" i="38"/>
  <c r="C230" i="36" l="1"/>
  <c r="C100" i="36"/>
  <c r="D173" i="36" l="1"/>
  <c r="D98" i="38"/>
  <c r="C99" i="38"/>
  <c r="D99" i="36"/>
  <c r="D100" i="36" s="1"/>
  <c r="D62" i="36"/>
  <c r="C62" i="36"/>
  <c r="C165" i="38"/>
  <c r="C25" i="38"/>
  <c r="C174" i="36"/>
  <c r="C136" i="36"/>
  <c r="C118" i="36"/>
  <c r="C25" i="36"/>
  <c r="D24" i="36"/>
  <c r="E164" i="38"/>
  <c r="F164" i="38"/>
  <c r="G164" i="38"/>
  <c r="H164" i="38"/>
  <c r="I164" i="38"/>
  <c r="J164" i="38"/>
  <c r="K164" i="38"/>
  <c r="L164" i="38"/>
  <c r="M164" i="38"/>
  <c r="N164" i="38"/>
  <c r="O164" i="38"/>
  <c r="P164" i="38"/>
  <c r="Q164" i="38"/>
  <c r="R164" i="38"/>
  <c r="S164" i="38"/>
  <c r="T164" i="38"/>
  <c r="U164" i="38"/>
  <c r="C63" i="36" l="1"/>
  <c r="D245" i="36"/>
  <c r="C62" i="38"/>
  <c r="D228" i="38"/>
  <c r="C193" i="36"/>
  <c r="E214" i="38" l="1"/>
  <c r="F214" i="38"/>
  <c r="G214" i="38"/>
  <c r="H214" i="38"/>
  <c r="I214" i="38"/>
  <c r="J214" i="38"/>
  <c r="K214" i="38"/>
  <c r="L214" i="38"/>
  <c r="M214" i="38"/>
  <c r="N214" i="38"/>
  <c r="O214" i="38"/>
  <c r="P214" i="38"/>
  <c r="Q214" i="38"/>
  <c r="R214" i="38"/>
  <c r="S214" i="38"/>
  <c r="T214" i="38"/>
  <c r="U214" i="38"/>
  <c r="D214" i="38"/>
  <c r="C203" i="38"/>
  <c r="E110" i="38"/>
  <c r="F110" i="38"/>
  <c r="G110" i="38"/>
  <c r="H110" i="38"/>
  <c r="I110" i="38"/>
  <c r="J110" i="38"/>
  <c r="K110" i="38"/>
  <c r="L110" i="38"/>
  <c r="M110" i="38"/>
  <c r="N110" i="38"/>
  <c r="O110" i="38"/>
  <c r="P110" i="38"/>
  <c r="Q110" i="38"/>
  <c r="R110" i="38"/>
  <c r="S110" i="38"/>
  <c r="T110" i="38"/>
  <c r="U110" i="38"/>
  <c r="D110" i="38"/>
  <c r="C110" i="38"/>
  <c r="C81" i="38"/>
  <c r="C213" i="38"/>
  <c r="C214" i="38" s="1"/>
  <c r="U202" i="38"/>
  <c r="U203" i="38" s="1"/>
  <c r="T202" i="38"/>
  <c r="T203" i="38" s="1"/>
  <c r="S202" i="38"/>
  <c r="S203" i="38" s="1"/>
  <c r="R202" i="38"/>
  <c r="R203" i="38" s="1"/>
  <c r="Q202" i="38"/>
  <c r="Q203" i="38" s="1"/>
  <c r="P202" i="38"/>
  <c r="P203" i="38" s="1"/>
  <c r="O202" i="38"/>
  <c r="O203" i="38" s="1"/>
  <c r="N202" i="38"/>
  <c r="N203" i="38" s="1"/>
  <c r="M202" i="38"/>
  <c r="M203" i="38" s="1"/>
  <c r="L202" i="38"/>
  <c r="L203" i="38" s="1"/>
  <c r="K202" i="38"/>
  <c r="K203" i="38" s="1"/>
  <c r="J202" i="38"/>
  <c r="J203" i="38" s="1"/>
  <c r="I202" i="38"/>
  <c r="I203" i="38" s="1"/>
  <c r="H202" i="38"/>
  <c r="H203" i="38" s="1"/>
  <c r="G202" i="38"/>
  <c r="G203" i="38" s="1"/>
  <c r="F202" i="38"/>
  <c r="F203" i="38" s="1"/>
  <c r="E202" i="38"/>
  <c r="E203" i="38" s="1"/>
  <c r="D202" i="38"/>
  <c r="D203" i="38" s="1"/>
  <c r="U183" i="38"/>
  <c r="U184" i="38" s="1"/>
  <c r="T183" i="38"/>
  <c r="T184" i="38" s="1"/>
  <c r="S183" i="38"/>
  <c r="S184" i="38" s="1"/>
  <c r="R183" i="38"/>
  <c r="R184" i="38" s="1"/>
  <c r="Q183" i="38"/>
  <c r="Q184" i="38" s="1"/>
  <c r="P183" i="38"/>
  <c r="P184" i="38" s="1"/>
  <c r="O183" i="38"/>
  <c r="O184" i="38" s="1"/>
  <c r="N183" i="38"/>
  <c r="N184" i="38" s="1"/>
  <c r="M183" i="38"/>
  <c r="M184" i="38" s="1"/>
  <c r="L183" i="38"/>
  <c r="L184" i="38" s="1"/>
  <c r="K183" i="38"/>
  <c r="K184" i="38" s="1"/>
  <c r="J183" i="38"/>
  <c r="J184" i="38" s="1"/>
  <c r="I183" i="38"/>
  <c r="I184" i="38" s="1"/>
  <c r="H183" i="38"/>
  <c r="H184" i="38" s="1"/>
  <c r="G183" i="38"/>
  <c r="G184" i="38" s="1"/>
  <c r="F183" i="38"/>
  <c r="F184" i="38" s="1"/>
  <c r="E183" i="38"/>
  <c r="E184" i="38" s="1"/>
  <c r="D183" i="38"/>
  <c r="D184" i="38" s="1"/>
  <c r="C184" i="38"/>
  <c r="U165" i="38"/>
  <c r="T165" i="38"/>
  <c r="S165" i="38"/>
  <c r="R165" i="38"/>
  <c r="Q165" i="38"/>
  <c r="P165" i="38"/>
  <c r="O165" i="38"/>
  <c r="N165" i="38"/>
  <c r="M165" i="38"/>
  <c r="L165" i="38"/>
  <c r="K165" i="38"/>
  <c r="J165" i="38"/>
  <c r="I165" i="38"/>
  <c r="H165" i="38"/>
  <c r="G165" i="38"/>
  <c r="F165" i="38"/>
  <c r="E165" i="38"/>
  <c r="U145" i="38"/>
  <c r="U146" i="38" s="1"/>
  <c r="T145" i="38"/>
  <c r="T146" i="38" s="1"/>
  <c r="S145" i="38"/>
  <c r="S146" i="38" s="1"/>
  <c r="R145" i="38"/>
  <c r="R146" i="38" s="1"/>
  <c r="Q145" i="38"/>
  <c r="Q146" i="38" s="1"/>
  <c r="P145" i="38"/>
  <c r="P146" i="38" s="1"/>
  <c r="O145" i="38"/>
  <c r="O146" i="38" s="1"/>
  <c r="N145" i="38"/>
  <c r="N146" i="38" s="1"/>
  <c r="M145" i="38"/>
  <c r="M146" i="38" s="1"/>
  <c r="L145" i="38"/>
  <c r="L146" i="38" s="1"/>
  <c r="K145" i="38"/>
  <c r="K146" i="38" s="1"/>
  <c r="J145" i="38"/>
  <c r="J146" i="38" s="1"/>
  <c r="I145" i="38"/>
  <c r="I146" i="38" s="1"/>
  <c r="H145" i="38"/>
  <c r="H146" i="38" s="1"/>
  <c r="G145" i="38"/>
  <c r="G146" i="38" s="1"/>
  <c r="F145" i="38"/>
  <c r="F146" i="38" s="1"/>
  <c r="E145" i="38"/>
  <c r="E146" i="38" s="1"/>
  <c r="D145" i="38"/>
  <c r="D146" i="38" s="1"/>
  <c r="U127" i="38"/>
  <c r="U128" i="38" s="1"/>
  <c r="T127" i="38"/>
  <c r="T128" i="38" s="1"/>
  <c r="S127" i="38"/>
  <c r="S128" i="38" s="1"/>
  <c r="R127" i="38"/>
  <c r="R128" i="38" s="1"/>
  <c r="Q127" i="38"/>
  <c r="Q128" i="38" s="1"/>
  <c r="P127" i="38"/>
  <c r="P128" i="38" s="1"/>
  <c r="O127" i="38"/>
  <c r="O128" i="38" s="1"/>
  <c r="N127" i="38"/>
  <c r="N128" i="38" s="1"/>
  <c r="M127" i="38"/>
  <c r="M128" i="38" s="1"/>
  <c r="L127" i="38"/>
  <c r="L128" i="38" s="1"/>
  <c r="K127" i="38"/>
  <c r="K128" i="38" s="1"/>
  <c r="J127" i="38"/>
  <c r="J128" i="38" s="1"/>
  <c r="I127" i="38"/>
  <c r="I128" i="38" s="1"/>
  <c r="H127" i="38"/>
  <c r="H128" i="38" s="1"/>
  <c r="G127" i="38"/>
  <c r="G128" i="38" s="1"/>
  <c r="F127" i="38"/>
  <c r="F128" i="38" s="1"/>
  <c r="E127" i="38"/>
  <c r="E128" i="38" s="1"/>
  <c r="D128" i="38"/>
  <c r="C128" i="38"/>
  <c r="U98" i="38"/>
  <c r="U99" i="38" s="1"/>
  <c r="T98" i="38"/>
  <c r="T99" i="38" s="1"/>
  <c r="S98" i="38"/>
  <c r="S99" i="38" s="1"/>
  <c r="R98" i="38"/>
  <c r="R99" i="38" s="1"/>
  <c r="Q98" i="38"/>
  <c r="Q99" i="38" s="1"/>
  <c r="P98" i="38"/>
  <c r="P99" i="38" s="1"/>
  <c r="O98" i="38"/>
  <c r="O99" i="38" s="1"/>
  <c r="N98" i="38"/>
  <c r="N99" i="38" s="1"/>
  <c r="M98" i="38"/>
  <c r="M99" i="38" s="1"/>
  <c r="L98" i="38"/>
  <c r="L99" i="38" s="1"/>
  <c r="K98" i="38"/>
  <c r="K99" i="38" s="1"/>
  <c r="J98" i="38"/>
  <c r="J99" i="38" s="1"/>
  <c r="I98" i="38"/>
  <c r="I99" i="38" s="1"/>
  <c r="H98" i="38"/>
  <c r="H99" i="38" s="1"/>
  <c r="G98" i="38"/>
  <c r="G99" i="38" s="1"/>
  <c r="F98" i="38"/>
  <c r="F99" i="38" s="1"/>
  <c r="E98" i="38"/>
  <c r="E99" i="38" s="1"/>
  <c r="D99" i="38"/>
  <c r="U80" i="38"/>
  <c r="U81" i="38" s="1"/>
  <c r="T80" i="38"/>
  <c r="T81" i="38" s="1"/>
  <c r="S80" i="38"/>
  <c r="S81" i="38" s="1"/>
  <c r="R80" i="38"/>
  <c r="R81" i="38" s="1"/>
  <c r="Q80" i="38"/>
  <c r="Q81" i="38" s="1"/>
  <c r="P80" i="38"/>
  <c r="P81" i="38" s="1"/>
  <c r="O80" i="38"/>
  <c r="O81" i="38" s="1"/>
  <c r="N80" i="38"/>
  <c r="N81" i="38" s="1"/>
  <c r="M80" i="38"/>
  <c r="M81" i="38" s="1"/>
  <c r="L80" i="38"/>
  <c r="L81" i="38" s="1"/>
  <c r="K80" i="38"/>
  <c r="K81" i="38" s="1"/>
  <c r="J80" i="38"/>
  <c r="J81" i="38" s="1"/>
  <c r="I80" i="38"/>
  <c r="I81" i="38" s="1"/>
  <c r="H80" i="38"/>
  <c r="H81" i="38" s="1"/>
  <c r="G80" i="38"/>
  <c r="G81" i="38" s="1"/>
  <c r="F80" i="38"/>
  <c r="F81" i="38" s="1"/>
  <c r="E80" i="38"/>
  <c r="E81" i="38" s="1"/>
  <c r="D81" i="38"/>
  <c r="U61" i="38"/>
  <c r="U62" i="38" s="1"/>
  <c r="T61" i="38"/>
  <c r="T62" i="38" s="1"/>
  <c r="S61" i="38"/>
  <c r="S62" i="38" s="1"/>
  <c r="R61" i="38"/>
  <c r="R62" i="38" s="1"/>
  <c r="Q61" i="38"/>
  <c r="Q62" i="38" s="1"/>
  <c r="P61" i="38"/>
  <c r="P62" i="38" s="1"/>
  <c r="O61" i="38"/>
  <c r="O62" i="38" s="1"/>
  <c r="N61" i="38"/>
  <c r="N62" i="38" s="1"/>
  <c r="M61" i="38"/>
  <c r="M62" i="38" s="1"/>
  <c r="L61" i="38"/>
  <c r="L62" i="38" s="1"/>
  <c r="K61" i="38"/>
  <c r="K62" i="38" s="1"/>
  <c r="J61" i="38"/>
  <c r="J62" i="38" s="1"/>
  <c r="I61" i="38"/>
  <c r="I62" i="38" s="1"/>
  <c r="H61" i="38"/>
  <c r="H62" i="38" s="1"/>
  <c r="G61" i="38"/>
  <c r="G62" i="38" s="1"/>
  <c r="F61" i="38"/>
  <c r="F62" i="38" s="1"/>
  <c r="E61" i="38"/>
  <c r="E62" i="38" s="1"/>
  <c r="D61" i="38"/>
  <c r="D62" i="38" s="1"/>
  <c r="U42" i="38"/>
  <c r="U43" i="38" s="1"/>
  <c r="T42" i="38"/>
  <c r="T43" i="38" s="1"/>
  <c r="S42" i="38"/>
  <c r="S43" i="38" s="1"/>
  <c r="R42" i="38"/>
  <c r="R43" i="38" s="1"/>
  <c r="Q42" i="38"/>
  <c r="Q43" i="38" s="1"/>
  <c r="P42" i="38"/>
  <c r="P43" i="38" s="1"/>
  <c r="O42" i="38"/>
  <c r="O43" i="38" s="1"/>
  <c r="N42" i="38"/>
  <c r="N43" i="38" s="1"/>
  <c r="M42" i="38"/>
  <c r="M43" i="38" s="1"/>
  <c r="L42" i="38"/>
  <c r="L43" i="38" s="1"/>
  <c r="K42" i="38"/>
  <c r="K43" i="38" s="1"/>
  <c r="J42" i="38"/>
  <c r="J43" i="38" s="1"/>
  <c r="I42" i="38"/>
  <c r="I43" i="38" s="1"/>
  <c r="H42" i="38"/>
  <c r="H43" i="38" s="1"/>
  <c r="G42" i="38"/>
  <c r="G43" i="38" s="1"/>
  <c r="F42" i="38"/>
  <c r="F43" i="38" s="1"/>
  <c r="E42" i="38"/>
  <c r="E43" i="38" s="1"/>
  <c r="D43" i="38"/>
  <c r="U24" i="38"/>
  <c r="U25" i="38" s="1"/>
  <c r="T24" i="38"/>
  <c r="T25" i="38" s="1"/>
  <c r="S24" i="38"/>
  <c r="S25" i="38" s="1"/>
  <c r="R24" i="38"/>
  <c r="R25" i="38" s="1"/>
  <c r="Q24" i="38"/>
  <c r="Q25" i="38" s="1"/>
  <c r="P24" i="38"/>
  <c r="P25" i="38" s="1"/>
  <c r="O24" i="38"/>
  <c r="O25" i="38" s="1"/>
  <c r="N24" i="38"/>
  <c r="N25" i="38" s="1"/>
  <c r="M24" i="38"/>
  <c r="M25" i="38" s="1"/>
  <c r="L24" i="38"/>
  <c r="L25" i="38" s="1"/>
  <c r="K24" i="38"/>
  <c r="K25" i="38" s="1"/>
  <c r="J24" i="38"/>
  <c r="J25" i="38" s="1"/>
  <c r="I24" i="38"/>
  <c r="I25" i="38" s="1"/>
  <c r="H24" i="38"/>
  <c r="H25" i="38" s="1"/>
  <c r="G24" i="38"/>
  <c r="G25" i="38" s="1"/>
  <c r="F24" i="38"/>
  <c r="F25" i="38" s="1"/>
  <c r="E24" i="38"/>
  <c r="E25" i="38" s="1"/>
  <c r="D25" i="38"/>
  <c r="C222" i="36"/>
  <c r="C245" i="36" s="1"/>
  <c r="U230" i="36"/>
  <c r="U231" i="36" s="1"/>
  <c r="T230" i="36"/>
  <c r="T231" i="36" s="1"/>
  <c r="S230" i="36"/>
  <c r="S231" i="36" s="1"/>
  <c r="R230" i="36"/>
  <c r="R231" i="36" s="1"/>
  <c r="Q230" i="36"/>
  <c r="Q231" i="36" s="1"/>
  <c r="P230" i="36"/>
  <c r="P231" i="36" s="1"/>
  <c r="O230" i="36"/>
  <c r="O231" i="36" s="1"/>
  <c r="N230" i="36"/>
  <c r="N231" i="36" s="1"/>
  <c r="M230" i="36"/>
  <c r="M231" i="36" s="1"/>
  <c r="L230" i="36"/>
  <c r="L231" i="36" s="1"/>
  <c r="K230" i="36"/>
  <c r="K231" i="36" s="1"/>
  <c r="J230" i="36"/>
  <c r="J231" i="36" s="1"/>
  <c r="I230" i="36"/>
  <c r="I231" i="36" s="1"/>
  <c r="H230" i="36"/>
  <c r="H231" i="36" s="1"/>
  <c r="G230" i="36"/>
  <c r="G231" i="36" s="1"/>
  <c r="F230" i="36"/>
  <c r="F231" i="36" s="1"/>
  <c r="E230" i="36"/>
  <c r="E231" i="36" s="1"/>
  <c r="D230" i="36"/>
  <c r="D231" i="36" s="1"/>
  <c r="U211" i="36"/>
  <c r="U212" i="36" s="1"/>
  <c r="T211" i="36"/>
  <c r="T212" i="36" s="1"/>
  <c r="S211" i="36"/>
  <c r="S212" i="36" s="1"/>
  <c r="R211" i="36"/>
  <c r="R212" i="36" s="1"/>
  <c r="Q211" i="36"/>
  <c r="Q212" i="36" s="1"/>
  <c r="P211" i="36"/>
  <c r="P212" i="36" s="1"/>
  <c r="O211" i="36"/>
  <c r="O212" i="36" s="1"/>
  <c r="N211" i="36"/>
  <c r="N212" i="36" s="1"/>
  <c r="M211" i="36"/>
  <c r="M212" i="36" s="1"/>
  <c r="L211" i="36"/>
  <c r="L212" i="36" s="1"/>
  <c r="K211" i="36"/>
  <c r="K212" i="36" s="1"/>
  <c r="J211" i="36"/>
  <c r="J212" i="36" s="1"/>
  <c r="I211" i="36"/>
  <c r="I212" i="36" s="1"/>
  <c r="H211" i="36"/>
  <c r="H212" i="36" s="1"/>
  <c r="G211" i="36"/>
  <c r="G212" i="36" s="1"/>
  <c r="F211" i="36"/>
  <c r="F212" i="36" s="1"/>
  <c r="E211" i="36"/>
  <c r="E212" i="36" s="1"/>
  <c r="D211" i="36"/>
  <c r="D212" i="36" s="1"/>
  <c r="C212" i="36"/>
  <c r="U192" i="36"/>
  <c r="U193" i="36" s="1"/>
  <c r="T192" i="36"/>
  <c r="T193" i="36" s="1"/>
  <c r="S192" i="36"/>
  <c r="S193" i="36" s="1"/>
  <c r="R192" i="36"/>
  <c r="R193" i="36" s="1"/>
  <c r="Q192" i="36"/>
  <c r="Q193" i="36" s="1"/>
  <c r="P192" i="36"/>
  <c r="P193" i="36" s="1"/>
  <c r="O192" i="36"/>
  <c r="O193" i="36" s="1"/>
  <c r="N192" i="36"/>
  <c r="N193" i="36" s="1"/>
  <c r="M192" i="36"/>
  <c r="M193" i="36" s="1"/>
  <c r="L192" i="36"/>
  <c r="L193" i="36" s="1"/>
  <c r="K192" i="36"/>
  <c r="K193" i="36" s="1"/>
  <c r="J192" i="36"/>
  <c r="J193" i="36" s="1"/>
  <c r="I192" i="36"/>
  <c r="I193" i="36" s="1"/>
  <c r="H192" i="36"/>
  <c r="H193" i="36" s="1"/>
  <c r="G192" i="36"/>
  <c r="G193" i="36" s="1"/>
  <c r="F192" i="36"/>
  <c r="F193" i="36" s="1"/>
  <c r="E192" i="36"/>
  <c r="E193" i="36" s="1"/>
  <c r="D192" i="36"/>
  <c r="D193" i="36" s="1"/>
  <c r="U173" i="36"/>
  <c r="U174" i="36" s="1"/>
  <c r="T173" i="36"/>
  <c r="T174" i="36" s="1"/>
  <c r="S173" i="36"/>
  <c r="S174" i="36" s="1"/>
  <c r="R173" i="36"/>
  <c r="R174" i="36" s="1"/>
  <c r="Q173" i="36"/>
  <c r="Q174" i="36" s="1"/>
  <c r="P173" i="36"/>
  <c r="P174" i="36" s="1"/>
  <c r="O173" i="36"/>
  <c r="O174" i="36" s="1"/>
  <c r="N173" i="36"/>
  <c r="N174" i="36" s="1"/>
  <c r="M173" i="36"/>
  <c r="M174" i="36" s="1"/>
  <c r="L173" i="36"/>
  <c r="L174" i="36" s="1"/>
  <c r="K173" i="36"/>
  <c r="K174" i="36" s="1"/>
  <c r="J173" i="36"/>
  <c r="J174" i="36" s="1"/>
  <c r="I173" i="36"/>
  <c r="I174" i="36" s="1"/>
  <c r="H173" i="36"/>
  <c r="H174" i="36" s="1"/>
  <c r="G173" i="36"/>
  <c r="G174" i="36" s="1"/>
  <c r="F173" i="36"/>
  <c r="F174" i="36" s="1"/>
  <c r="E173" i="36"/>
  <c r="E174" i="36" s="1"/>
  <c r="D174" i="36"/>
  <c r="U153" i="36"/>
  <c r="U154" i="36" s="1"/>
  <c r="T153" i="36"/>
  <c r="T154" i="36" s="1"/>
  <c r="S153" i="36"/>
  <c r="S154" i="36" s="1"/>
  <c r="R153" i="36"/>
  <c r="R154" i="36" s="1"/>
  <c r="Q153" i="36"/>
  <c r="Q154" i="36" s="1"/>
  <c r="P153" i="36"/>
  <c r="P154" i="36" s="1"/>
  <c r="O153" i="36"/>
  <c r="O154" i="36" s="1"/>
  <c r="N153" i="36"/>
  <c r="N154" i="36" s="1"/>
  <c r="M153" i="36"/>
  <c r="M154" i="36" s="1"/>
  <c r="L153" i="36"/>
  <c r="L154" i="36" s="1"/>
  <c r="K153" i="36"/>
  <c r="K154" i="36" s="1"/>
  <c r="J153" i="36"/>
  <c r="J154" i="36" s="1"/>
  <c r="I153" i="36"/>
  <c r="I154" i="36" s="1"/>
  <c r="H153" i="36"/>
  <c r="H154" i="36" s="1"/>
  <c r="G153" i="36"/>
  <c r="G154" i="36" s="1"/>
  <c r="F153" i="36"/>
  <c r="F154" i="36" s="1"/>
  <c r="E153" i="36"/>
  <c r="E154" i="36" s="1"/>
  <c r="D153" i="36"/>
  <c r="D154" i="36" s="1"/>
  <c r="U135" i="36"/>
  <c r="U136" i="36" s="1"/>
  <c r="T135" i="36"/>
  <c r="T136" i="36" s="1"/>
  <c r="S135" i="36"/>
  <c r="S136" i="36" s="1"/>
  <c r="R135" i="36"/>
  <c r="R136" i="36" s="1"/>
  <c r="Q135" i="36"/>
  <c r="Q136" i="36" s="1"/>
  <c r="P135" i="36"/>
  <c r="P136" i="36" s="1"/>
  <c r="O135" i="36"/>
  <c r="O136" i="36" s="1"/>
  <c r="N135" i="36"/>
  <c r="N136" i="36" s="1"/>
  <c r="M135" i="36"/>
  <c r="M136" i="36" s="1"/>
  <c r="L135" i="36"/>
  <c r="L136" i="36" s="1"/>
  <c r="K135" i="36"/>
  <c r="K136" i="36" s="1"/>
  <c r="J135" i="36"/>
  <c r="J136" i="36" s="1"/>
  <c r="I135" i="36"/>
  <c r="I136" i="36" s="1"/>
  <c r="H135" i="36"/>
  <c r="H136" i="36" s="1"/>
  <c r="G135" i="36"/>
  <c r="G136" i="36" s="1"/>
  <c r="F135" i="36"/>
  <c r="F136" i="36" s="1"/>
  <c r="E135" i="36"/>
  <c r="E136" i="36" s="1"/>
  <c r="D136" i="36"/>
  <c r="U117" i="36"/>
  <c r="U118" i="36" s="1"/>
  <c r="T117" i="36"/>
  <c r="T118" i="36" s="1"/>
  <c r="S117" i="36"/>
  <c r="S118" i="36" s="1"/>
  <c r="R117" i="36"/>
  <c r="R118" i="36" s="1"/>
  <c r="Q117" i="36"/>
  <c r="Q118" i="36" s="1"/>
  <c r="P117" i="36"/>
  <c r="P118" i="36" s="1"/>
  <c r="O117" i="36"/>
  <c r="O118" i="36" s="1"/>
  <c r="N117" i="36"/>
  <c r="N118" i="36" s="1"/>
  <c r="M117" i="36"/>
  <c r="M118" i="36" s="1"/>
  <c r="L117" i="36"/>
  <c r="L118" i="36" s="1"/>
  <c r="K117" i="36"/>
  <c r="K118" i="36" s="1"/>
  <c r="J117" i="36"/>
  <c r="J118" i="36" s="1"/>
  <c r="I117" i="36"/>
  <c r="I118" i="36" s="1"/>
  <c r="H117" i="36"/>
  <c r="H118" i="36" s="1"/>
  <c r="G117" i="36"/>
  <c r="G118" i="36" s="1"/>
  <c r="F117" i="36"/>
  <c r="F118" i="36" s="1"/>
  <c r="E117" i="36"/>
  <c r="E118" i="36" s="1"/>
  <c r="D118" i="36"/>
  <c r="U99" i="36"/>
  <c r="U100" i="36" s="1"/>
  <c r="T99" i="36"/>
  <c r="T100" i="36" s="1"/>
  <c r="S99" i="36"/>
  <c r="S100" i="36" s="1"/>
  <c r="R99" i="36"/>
  <c r="R100" i="36" s="1"/>
  <c r="Q99" i="36"/>
  <c r="Q100" i="36" s="1"/>
  <c r="P99" i="36"/>
  <c r="P100" i="36" s="1"/>
  <c r="O99" i="36"/>
  <c r="O100" i="36" s="1"/>
  <c r="N99" i="36"/>
  <c r="N100" i="36" s="1"/>
  <c r="M99" i="36"/>
  <c r="M100" i="36" s="1"/>
  <c r="L99" i="36"/>
  <c r="L100" i="36" s="1"/>
  <c r="K99" i="36"/>
  <c r="K100" i="36" s="1"/>
  <c r="J99" i="36"/>
  <c r="J100" i="36" s="1"/>
  <c r="I99" i="36"/>
  <c r="I100" i="36" s="1"/>
  <c r="H99" i="36"/>
  <c r="H100" i="36" s="1"/>
  <c r="G99" i="36"/>
  <c r="G100" i="36" s="1"/>
  <c r="F99" i="36"/>
  <c r="F100" i="36" s="1"/>
  <c r="E99" i="36"/>
  <c r="E100" i="36" s="1"/>
  <c r="U81" i="36"/>
  <c r="U82" i="36" s="1"/>
  <c r="T81" i="36"/>
  <c r="T82" i="36" s="1"/>
  <c r="S81" i="36"/>
  <c r="S82" i="36" s="1"/>
  <c r="R81" i="36"/>
  <c r="R82" i="36" s="1"/>
  <c r="Q81" i="36"/>
  <c r="Q82" i="36" s="1"/>
  <c r="P81" i="36"/>
  <c r="P82" i="36" s="1"/>
  <c r="O81" i="36"/>
  <c r="O82" i="36" s="1"/>
  <c r="N81" i="36"/>
  <c r="N82" i="36" s="1"/>
  <c r="M81" i="36"/>
  <c r="M82" i="36" s="1"/>
  <c r="L81" i="36"/>
  <c r="L82" i="36" s="1"/>
  <c r="K81" i="36"/>
  <c r="K82" i="36" s="1"/>
  <c r="J81" i="36"/>
  <c r="J82" i="36" s="1"/>
  <c r="I81" i="36"/>
  <c r="I82" i="36" s="1"/>
  <c r="H81" i="36"/>
  <c r="H82" i="36" s="1"/>
  <c r="G81" i="36"/>
  <c r="G82" i="36" s="1"/>
  <c r="F81" i="36"/>
  <c r="F82" i="36" s="1"/>
  <c r="E81" i="36"/>
  <c r="E82" i="36" s="1"/>
  <c r="D82" i="36"/>
  <c r="C82" i="36"/>
  <c r="U62" i="36"/>
  <c r="U63" i="36" s="1"/>
  <c r="T62" i="36"/>
  <c r="T63" i="36" s="1"/>
  <c r="S62" i="36"/>
  <c r="S63" i="36" s="1"/>
  <c r="R62" i="36"/>
  <c r="R63" i="36" s="1"/>
  <c r="Q62" i="36"/>
  <c r="Q63" i="36" s="1"/>
  <c r="P62" i="36"/>
  <c r="P63" i="36" s="1"/>
  <c r="O62" i="36"/>
  <c r="O63" i="36" s="1"/>
  <c r="N62" i="36"/>
  <c r="N63" i="36" s="1"/>
  <c r="M62" i="36"/>
  <c r="M63" i="36" s="1"/>
  <c r="L62" i="36"/>
  <c r="L63" i="36" s="1"/>
  <c r="K62" i="36"/>
  <c r="K63" i="36" s="1"/>
  <c r="J62" i="36"/>
  <c r="J63" i="36" s="1"/>
  <c r="I62" i="36"/>
  <c r="I63" i="36" s="1"/>
  <c r="H62" i="36"/>
  <c r="H63" i="36" s="1"/>
  <c r="G62" i="36"/>
  <c r="G63" i="36" s="1"/>
  <c r="F62" i="36"/>
  <c r="F63" i="36" s="1"/>
  <c r="E62" i="36"/>
  <c r="E63" i="36" s="1"/>
  <c r="D63" i="36"/>
  <c r="U44" i="36"/>
  <c r="T44" i="36"/>
  <c r="S44" i="36"/>
  <c r="R44" i="36"/>
  <c r="Q44" i="36"/>
  <c r="P44" i="36"/>
  <c r="O44" i="36"/>
  <c r="N44" i="36"/>
  <c r="M44" i="36"/>
  <c r="L44" i="36"/>
  <c r="K44" i="36"/>
  <c r="J44" i="36"/>
  <c r="I44" i="36"/>
  <c r="H44" i="36"/>
  <c r="G44" i="36"/>
  <c r="F44" i="36"/>
  <c r="E44" i="36"/>
  <c r="D44" i="36"/>
  <c r="U24" i="36"/>
  <c r="U25" i="36" s="1"/>
  <c r="T24" i="36"/>
  <c r="T25" i="36" s="1"/>
  <c r="S24" i="36"/>
  <c r="S25" i="36" s="1"/>
  <c r="R24" i="36"/>
  <c r="R25" i="36" s="1"/>
  <c r="Q24" i="36"/>
  <c r="Q25" i="36" s="1"/>
  <c r="P24" i="36"/>
  <c r="P25" i="36" s="1"/>
  <c r="O24" i="36"/>
  <c r="O25" i="36" s="1"/>
  <c r="N24" i="36"/>
  <c r="N25" i="36" s="1"/>
  <c r="M24" i="36"/>
  <c r="M25" i="36" s="1"/>
  <c r="L24" i="36"/>
  <c r="L25" i="36" s="1"/>
  <c r="K24" i="36"/>
  <c r="K25" i="36" s="1"/>
  <c r="J24" i="36"/>
  <c r="J25" i="36" s="1"/>
  <c r="I24" i="36"/>
  <c r="I25" i="36" s="1"/>
  <c r="H24" i="36"/>
  <c r="H25" i="36" s="1"/>
  <c r="G24" i="36"/>
  <c r="G25" i="36" s="1"/>
  <c r="F24" i="36"/>
  <c r="F25" i="36" s="1"/>
  <c r="E24" i="36"/>
  <c r="E25" i="36" s="1"/>
  <c r="D25" i="36"/>
  <c r="C221" i="38" l="1"/>
  <c r="C222" i="38" s="1"/>
  <c r="C231" i="36"/>
  <c r="E221" i="38"/>
  <c r="E222" i="38" s="1"/>
  <c r="G221" i="38"/>
  <c r="G222" i="38" s="1"/>
  <c r="I221" i="38"/>
  <c r="I222" i="38" s="1"/>
  <c r="K221" i="38"/>
  <c r="K222" i="38" s="1"/>
  <c r="M221" i="38"/>
  <c r="M222" i="38" s="1"/>
  <c r="O221" i="38"/>
  <c r="O222" i="38" s="1"/>
  <c r="Q221" i="38"/>
  <c r="Q222" i="38" s="1"/>
  <c r="S221" i="38"/>
  <c r="S222" i="38" s="1"/>
  <c r="C228" i="38"/>
  <c r="D221" i="38"/>
  <c r="D222" i="38" s="1"/>
  <c r="F221" i="38"/>
  <c r="F222" i="38" s="1"/>
  <c r="H221" i="38"/>
  <c r="H222" i="38" s="1"/>
  <c r="J221" i="38"/>
  <c r="J222" i="38" s="1"/>
  <c r="L221" i="38"/>
  <c r="L222" i="38" s="1"/>
  <c r="N221" i="38"/>
  <c r="N222" i="38" s="1"/>
  <c r="P221" i="38"/>
  <c r="P222" i="38" s="1"/>
  <c r="R221" i="38"/>
  <c r="R222" i="38" s="1"/>
  <c r="T221" i="38"/>
  <c r="T222" i="38" s="1"/>
  <c r="T238" i="36"/>
  <c r="T239" i="36" s="1"/>
  <c r="C238" i="36"/>
  <c r="G238" i="36"/>
  <c r="G239" i="36" s="1"/>
  <c r="K238" i="36"/>
  <c r="K239" i="36" s="1"/>
  <c r="O238" i="36"/>
  <c r="O239" i="36" s="1"/>
  <c r="S238" i="36"/>
  <c r="S239" i="36" s="1"/>
  <c r="D238" i="36"/>
  <c r="F238" i="36"/>
  <c r="F239" i="36" s="1"/>
  <c r="H238" i="36"/>
  <c r="H239" i="36" s="1"/>
  <c r="J238" i="36"/>
  <c r="J239" i="36" s="1"/>
  <c r="L238" i="36"/>
  <c r="L239" i="36" s="1"/>
  <c r="N238" i="36"/>
  <c r="N239" i="36" s="1"/>
  <c r="P238" i="36"/>
  <c r="P239" i="36" s="1"/>
  <c r="R238" i="36"/>
  <c r="R239" i="36" s="1"/>
  <c r="E238" i="36"/>
  <c r="I238" i="36"/>
  <c r="I239" i="36" s="1"/>
  <c r="M238" i="36"/>
  <c r="M239" i="36" s="1"/>
  <c r="Q238" i="36"/>
  <c r="Q239" i="36" s="1"/>
  <c r="D223" i="38" l="1"/>
  <c r="E240" i="36"/>
  <c r="D240" i="36"/>
  <c r="C239" i="36"/>
  <c r="C240" i="36"/>
  <c r="C223" i="38"/>
  <c r="E239" i="36"/>
  <c r="D239" i="36"/>
</calcChain>
</file>

<file path=xl/sharedStrings.xml><?xml version="1.0" encoding="utf-8"?>
<sst xmlns="http://schemas.openxmlformats.org/spreadsheetml/2006/main" count="1711" uniqueCount="155">
  <si>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</si>
  <si>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</si>
  <si>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</si>
  <si>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</si>
  <si>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</si>
  <si>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</si>
  <si>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</si>
  <si>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</si>
  <si>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</si>
  <si>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</si>
  <si>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</si>
  <si>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</si>
  <si>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</si>
  <si>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</si>
  <si>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</si>
  <si>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</si>
  <si>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</si>
  <si>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</si>
  <si>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</si>
  <si>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</si>
  <si>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</si>
  <si>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</si>
  <si>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</si>
  <si>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</si>
  <si>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</si>
  <si>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</si>
  <si>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54-11з-2020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</si>
  <si>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</si>
  <si>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</si>
  <si>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</si>
  <si>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</si>
  <si>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</si>
  <si>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</si>
  <si>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</si>
  <si>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</si>
  <si>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</si>
  <si>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</si>
  <si>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54-22м-2020</t>
  </si>
  <si>
    <t>Рагу из курицы</t>
  </si>
  <si>
    <t>54-21гн-2020</t>
  </si>
  <si>
    <t>Какао с молоком</t>
  </si>
  <si>
    <t>Среда, 1 неделя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</si>
  <si>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</si>
  <si>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</si>
  <si>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</si>
  <si>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</si>
  <si>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</si>
  <si>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</si>
  <si>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</si>
  <si>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</si>
  <si>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</si>
  <si>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</si>
  <si>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</si>
  <si>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</si>
  <si>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</si>
  <si>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</si>
  <si>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</si>
  <si>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</si>
  <si>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</si>
  <si>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</si>
  <si>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54-23гн-2020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</si>
  <si>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</si>
  <si>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</si>
  <si>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</si>
  <si>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</si>
  <si>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</si>
  <si>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</si>
  <si>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</si>
  <si>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</si>
  <si>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</si>
  <si>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7-11</t>
  </si>
  <si>
    <t>Плов из говядины</t>
  </si>
  <si>
    <t>Компот из кураги</t>
  </si>
  <si>
    <t>54-7р-2020</t>
  </si>
  <si>
    <t>Рыба припущенная в молоко</t>
  </si>
  <si>
    <t>Салат из моркови с яблоками с растительным маслом</t>
  </si>
  <si>
    <t>140/60</t>
  </si>
  <si>
    <t>Салат из свеклы отварной с растительным маслом</t>
  </si>
  <si>
    <t>160/40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</si>
  <si>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</si>
  <si>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</si>
  <si>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</si>
  <si>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</si>
  <si>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</si>
  <si>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</si>
  <si>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</si>
  <si>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</si>
  <si>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54-6к-2020</t>
  </si>
  <si>
    <t>Каша вязкая молочная пшенная</t>
  </si>
  <si>
    <t>54-9к-2020</t>
  </si>
  <si>
    <t>Каша вязкая молочная овсяная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</si>
  <si>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</si>
  <si>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</si>
  <si>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</si>
  <si>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</si>
  <si>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</si>
  <si>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</si>
  <si>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</si>
  <si>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</si>
  <si>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</si>
  <si>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</si>
  <si>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</si>
  <si>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</si>
  <si>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</si>
  <si>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</si>
  <si>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</si>
  <si>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</si>
  <si>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</si>
  <si>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</si>
  <si>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</si>
  <si>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</si>
  <si>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</si>
  <si>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</si>
  <si>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</si>
  <si>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ИТОГО ПО  МЕНЮ</t>
  </si>
  <si>
    <t>Горячий завтрак</t>
  </si>
  <si>
    <t>Буфет</t>
  </si>
  <si>
    <t>Итого за буфет</t>
  </si>
  <si>
    <t>буфет</t>
  </si>
  <si>
    <t>горячий завтрак</t>
  </si>
  <si>
    <t>ном.рец №174</t>
  </si>
  <si>
    <t>11-18</t>
  </si>
  <si>
    <t>11-18 лет</t>
  </si>
  <si>
    <t>180/40</t>
  </si>
  <si>
    <t>170/50</t>
  </si>
  <si>
    <t>Яблоко</t>
  </si>
  <si>
    <t>Тефтели мясные из говядины, полуфабрикат в соусе</t>
  </si>
  <si>
    <t>60/40</t>
  </si>
  <si>
    <t>Птица тушеная в соусе</t>
  </si>
  <si>
    <t>50/50</t>
  </si>
  <si>
    <t>№ рец. 290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</si>
  <si>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</si>
  <si>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</si>
  <si>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</si>
  <si>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</si>
  <si>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</si>
  <si>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Запеканка из творога</t>
  </si>
  <si>
    <t>75/30</t>
  </si>
  <si>
    <t>54-1т-2020</t>
  </si>
  <si>
    <t>Молоко сгущенное с сахаром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</si>
  <si>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</si>
  <si>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</si>
  <si>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</si>
  <si>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</si>
  <si>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</si>
  <si>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Борщ</t>
  </si>
  <si>
    <t>Салат из белокочанной капусты с морковью, яблоками и растительным маслом</t>
  </si>
  <si>
    <t>Овощи для салатов (морковь, лук, капуста, картофель) урожай 2022 года</t>
  </si>
  <si>
    <t xml:space="preserve">Меню  для организации питания детей с ОВЗ в возрасте от 11 до 18 лет в образовательных учреждениях Мензелинского района РТ  на 1 полугодие 2022-2023 учебный год. </t>
  </si>
  <si>
    <t xml:space="preserve">Меню  для организации питания детей с ОВЗ в возрасте от 7 до 11 лет в образовательных учреждениях Мензелинского района РТ  на 1 полугодие 2022-2023 учебный год. </t>
  </si>
  <si>
    <t>54-11з</t>
  </si>
  <si>
    <t>54-7з</t>
  </si>
  <si>
    <t>54-13з</t>
  </si>
  <si>
    <t>Директор МБОУ "СОШ №2"г.Мензелинска</t>
  </si>
  <si>
    <t>__________________Габдуллин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</si>
</sst>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47"/>
  <sheetViews>
    <sheetView topLeftCell="A221" zoomScaleNormal="100" workbookViewId="0">
      <selection activeCell="C44" sqref="C44"/>
    </sheetView>
  </sheetViews>
  <sheetFormatPr defaultRowHeight="15" x14ac:dyDescent="0.25"/>
  <cols>
    <col min="1" max="1" width="14.7109375" customWidth="1"/>
    <col min="2" max="2" width="35.8554687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x14ac:dyDescent="0.25">
      <c r="A1" s="59" t="s">
        <v>80</v>
      </c>
      <c r="B1" s="60"/>
      <c r="O1" s="61" t="s">
        <v>81</v>
      </c>
      <c r="P1" s="62"/>
      <c r="Q1" s="62"/>
      <c r="R1" s="62"/>
      <c r="S1" s="62"/>
      <c r="T1" s="62"/>
      <c r="U1" s="62"/>
    </row>
    <row r="2" spans="1:21" ht="16.5" customHeight="1" x14ac:dyDescent="0.25">
      <c r="A2" s="67"/>
      <c r="B2" s="68"/>
      <c r="C2" s="68"/>
      <c r="D2" s="68"/>
      <c r="E2" s="68"/>
      <c r="F2" s="68"/>
      <c r="G2" s="68"/>
      <c r="O2" s="63" t="s">
        <v>134</v>
      </c>
      <c r="P2" s="64"/>
      <c r="Q2" s="64"/>
      <c r="R2" s="64"/>
      <c r="S2" s="64"/>
      <c r="T2" s="64"/>
      <c r="U2" s="64"/>
    </row>
    <row r="3" spans="1:21" x14ac:dyDescent="0.25">
      <c r="A3" s="59"/>
      <c r="B3" s="60"/>
      <c r="C3" s="60"/>
      <c r="D3" s="60"/>
      <c r="E3" s="60"/>
      <c r="F3" s="60"/>
      <c r="G3" s="60"/>
      <c r="O3" s="61" t="s">
        <v>135</v>
      </c>
      <c r="P3" s="62"/>
      <c r="Q3" s="62"/>
      <c r="R3" s="62"/>
      <c r="S3" s="62"/>
      <c r="T3" s="62"/>
      <c r="U3" s="62"/>
    </row>
    <row r="4" spans="1:21" x14ac:dyDescent="0.25">
      <c r="A4" s="19"/>
      <c r="B4" s="19"/>
    </row>
    <row r="5" spans="1:21" x14ac:dyDescent="0.25">
      <c r="B5" s="1"/>
    </row>
    <row r="6" spans="1:21" x14ac:dyDescent="0.25">
      <c r="A6" s="65" t="s">
        <v>149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21" x14ac:dyDescent="0.2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19.5" customHeight="1" x14ac:dyDescent="0.3">
      <c r="A8" s="51" t="s">
        <v>91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ht="19.5" customHeight="1" x14ac:dyDescent="0.25">
      <c r="A9" s="42" t="s">
        <v>0</v>
      </c>
      <c r="B9" s="42" t="s">
        <v>105</v>
      </c>
      <c r="C9" s="43" t="s">
        <v>1</v>
      </c>
      <c r="D9" s="45" t="s">
        <v>106</v>
      </c>
      <c r="E9" s="46"/>
      <c r="F9" s="47"/>
      <c r="G9" s="48" t="s">
        <v>5</v>
      </c>
      <c r="H9" s="50" t="s">
        <v>103</v>
      </c>
      <c r="I9" s="50"/>
      <c r="J9" s="50"/>
      <c r="K9" s="50"/>
      <c r="L9" s="50"/>
      <c r="M9" s="50" t="s">
        <v>104</v>
      </c>
      <c r="N9" s="50"/>
      <c r="O9" s="50"/>
      <c r="P9" s="50"/>
      <c r="Q9" s="50"/>
      <c r="R9" s="50"/>
      <c r="S9" s="50"/>
      <c r="T9" s="50"/>
      <c r="U9" s="50"/>
    </row>
    <row r="10" spans="1:21" ht="24.75" customHeight="1" x14ac:dyDescent="0.25">
      <c r="A10" s="42"/>
      <c r="B10" s="42"/>
      <c r="C10" s="44"/>
      <c r="D10" s="25" t="s">
        <v>2</v>
      </c>
      <c r="E10" s="26" t="s">
        <v>3</v>
      </c>
      <c r="F10" s="26" t="s">
        <v>4</v>
      </c>
      <c r="G10" s="49"/>
      <c r="H10" s="22" t="s">
        <v>6</v>
      </c>
      <c r="I10" s="22" t="s">
        <v>7</v>
      </c>
      <c r="J10" s="22" t="s">
        <v>8</v>
      </c>
      <c r="K10" s="22" t="s">
        <v>9</v>
      </c>
      <c r="L10" s="22" t="s">
        <v>10</v>
      </c>
      <c r="M10" s="22" t="s">
        <v>11</v>
      </c>
      <c r="N10" s="22" t="s">
        <v>12</v>
      </c>
      <c r="O10" s="22" t="s">
        <v>13</v>
      </c>
      <c r="P10" s="22" t="s">
        <v>14</v>
      </c>
      <c r="Q10" s="22" t="s">
        <v>15</v>
      </c>
      <c r="R10" s="22" t="s">
        <v>16</v>
      </c>
      <c r="S10" s="22" t="s">
        <v>17</v>
      </c>
      <c r="T10" s="22" t="s">
        <v>18</v>
      </c>
      <c r="U10" s="22" t="s">
        <v>19</v>
      </c>
    </row>
    <row r="11" spans="1:21" x14ac:dyDescent="0.25">
      <c r="A11" s="2"/>
      <c r="B11" s="2"/>
      <c r="C11" s="22" t="s">
        <v>20</v>
      </c>
      <c r="D11" s="22" t="s">
        <v>20</v>
      </c>
      <c r="E11" s="22" t="s">
        <v>20</v>
      </c>
      <c r="F11" s="22" t="s">
        <v>20</v>
      </c>
      <c r="G11" s="22" t="s">
        <v>21</v>
      </c>
      <c r="H11" s="22" t="s">
        <v>22</v>
      </c>
      <c r="I11" s="22" t="s">
        <v>22</v>
      </c>
      <c r="J11" s="22" t="s">
        <v>23</v>
      </c>
      <c r="K11" s="22" t="s">
        <v>24</v>
      </c>
      <c r="L11" s="22" t="s">
        <v>22</v>
      </c>
      <c r="M11" s="22" t="s">
        <v>22</v>
      </c>
      <c r="N11" s="22" t="s">
        <v>22</v>
      </c>
      <c r="O11" s="22" t="s">
        <v>22</v>
      </c>
      <c r="P11" s="22" t="s">
        <v>22</v>
      </c>
      <c r="Q11" s="22" t="s">
        <v>22</v>
      </c>
      <c r="R11" s="22" t="s">
        <v>22</v>
      </c>
      <c r="S11" s="22" t="s">
        <v>24</v>
      </c>
      <c r="T11" s="22" t="s">
        <v>24</v>
      </c>
      <c r="U11" s="22" t="s">
        <v>24</v>
      </c>
    </row>
    <row r="12" spans="1:21" x14ac:dyDescent="0.25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" customHeight="1" x14ac:dyDescent="0.25">
      <c r="A13" s="3"/>
      <c r="B13" s="2" t="s">
        <v>116</v>
      </c>
      <c r="C13" s="6" t="s">
        <v>70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" customHeight="1" x14ac:dyDescent="0.25">
      <c r="A14" s="3" t="s">
        <v>47</v>
      </c>
      <c r="B14" s="3" t="s">
        <v>48</v>
      </c>
      <c r="C14" s="3">
        <v>155</v>
      </c>
      <c r="D14" s="3">
        <v>0.2</v>
      </c>
      <c r="E14" s="3">
        <v>0</v>
      </c>
      <c r="F14" s="3">
        <v>5</v>
      </c>
      <c r="G14" s="3">
        <v>20.9</v>
      </c>
      <c r="H14" s="3">
        <v>0</v>
      </c>
      <c r="I14" s="3">
        <v>0.01</v>
      </c>
      <c r="J14" s="3">
        <v>0.28999999999999998</v>
      </c>
      <c r="K14" s="3">
        <v>0</v>
      </c>
      <c r="L14" s="3">
        <v>0.87</v>
      </c>
      <c r="M14" s="3">
        <v>0.95</v>
      </c>
      <c r="N14" s="3">
        <v>22.67</v>
      </c>
      <c r="O14" s="3">
        <v>50.25</v>
      </c>
      <c r="P14" s="3">
        <v>3.42</v>
      </c>
      <c r="Q14" s="3">
        <v>6.39</v>
      </c>
      <c r="R14" s="3">
        <v>0.57999999999999996</v>
      </c>
      <c r="S14" s="3">
        <v>0.01</v>
      </c>
      <c r="T14" s="3">
        <v>0.02</v>
      </c>
      <c r="U14" s="3">
        <v>0.53</v>
      </c>
    </row>
    <row r="15" spans="1:21" ht="21" customHeight="1" x14ac:dyDescent="0.25">
      <c r="A15" s="3" t="s">
        <v>31</v>
      </c>
      <c r="B15" s="3" t="s">
        <v>82</v>
      </c>
      <c r="C15" s="3">
        <v>10</v>
      </c>
      <c r="D15" s="3">
        <v>1.0900000000000001</v>
      </c>
      <c r="E15" s="3">
        <v>0.13</v>
      </c>
      <c r="F15" s="3">
        <v>6.88</v>
      </c>
      <c r="G15" s="3">
        <v>33.1</v>
      </c>
      <c r="H15" s="3">
        <v>0.02</v>
      </c>
      <c r="I15" s="3">
        <v>0.01</v>
      </c>
      <c r="J15" s="3">
        <v>0</v>
      </c>
      <c r="K15" s="3">
        <v>0</v>
      </c>
      <c r="L15" s="3">
        <v>0</v>
      </c>
      <c r="M15" s="3">
        <v>46</v>
      </c>
      <c r="N15" s="3">
        <v>15</v>
      </c>
      <c r="O15" s="3">
        <v>3</v>
      </c>
      <c r="P15" s="3">
        <v>4</v>
      </c>
      <c r="Q15" s="3">
        <v>11</v>
      </c>
      <c r="R15" s="3">
        <v>0.3</v>
      </c>
      <c r="S15" s="3">
        <v>0</v>
      </c>
      <c r="T15" s="3">
        <v>0</v>
      </c>
      <c r="U15" s="3">
        <v>0</v>
      </c>
    </row>
    <row r="16" spans="1:21" ht="21" customHeight="1" x14ac:dyDescent="0.25">
      <c r="A16" s="3"/>
      <c r="B16" s="2" t="s">
        <v>117</v>
      </c>
      <c r="C16" s="2">
        <v>175</v>
      </c>
      <c r="D16" s="2">
        <v>2.4</v>
      </c>
      <c r="E16" s="2">
        <v>0.3</v>
      </c>
      <c r="F16" s="2">
        <v>18.8</v>
      </c>
      <c r="G16" s="2">
        <v>87</v>
      </c>
      <c r="H16" s="2">
        <v>0.05</v>
      </c>
      <c r="I16" s="2">
        <v>0.02</v>
      </c>
      <c r="J16" s="2">
        <v>0.28999999999999998</v>
      </c>
      <c r="K16" s="2">
        <v>0</v>
      </c>
      <c r="L16" s="2">
        <v>0.87</v>
      </c>
      <c r="M16" s="2">
        <v>121.95</v>
      </c>
      <c r="N16" s="2">
        <v>59.67</v>
      </c>
      <c r="O16" s="2">
        <v>56.25</v>
      </c>
      <c r="P16" s="2">
        <v>12.62</v>
      </c>
      <c r="Q16" s="2">
        <v>30.59</v>
      </c>
      <c r="R16" s="2">
        <v>1.1599999999999999</v>
      </c>
      <c r="S16" s="2">
        <v>0.01</v>
      </c>
      <c r="T16" s="2">
        <v>0.02</v>
      </c>
      <c r="U16" s="2">
        <v>0.53</v>
      </c>
    </row>
    <row r="17" spans="1:21" ht="21" customHeight="1" x14ac:dyDescent="0.25">
      <c r="A17" s="3"/>
      <c r="B17" s="2" t="s">
        <v>115</v>
      </c>
      <c r="C17" s="6" t="s">
        <v>70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9.25" customHeight="1" x14ac:dyDescent="0.25">
      <c r="A18" s="3" t="s">
        <v>26</v>
      </c>
      <c r="B18" s="17" t="s">
        <v>75</v>
      </c>
      <c r="C18" s="3">
        <v>60</v>
      </c>
      <c r="D18" s="3">
        <v>0.5</v>
      </c>
      <c r="E18" s="3">
        <v>6.1</v>
      </c>
      <c r="F18" s="3">
        <v>4.3</v>
      </c>
      <c r="G18" s="3">
        <v>74.3</v>
      </c>
      <c r="H18" s="3">
        <v>0.03</v>
      </c>
      <c r="I18" s="3">
        <v>0.03</v>
      </c>
      <c r="J18" s="3">
        <v>732.9</v>
      </c>
      <c r="K18" s="3">
        <v>0</v>
      </c>
      <c r="L18" s="3">
        <v>3.63</v>
      </c>
      <c r="M18" s="3">
        <v>89.79</v>
      </c>
      <c r="N18" s="3">
        <v>123.26</v>
      </c>
      <c r="O18" s="3">
        <v>13.5</v>
      </c>
      <c r="P18" s="3">
        <v>15.57</v>
      </c>
      <c r="Q18" s="3">
        <v>22.38</v>
      </c>
      <c r="R18" s="3">
        <v>0.66</v>
      </c>
      <c r="S18" s="3">
        <v>10.19</v>
      </c>
      <c r="T18" s="3">
        <v>0.09</v>
      </c>
      <c r="U18" s="3">
        <v>21.57</v>
      </c>
    </row>
    <row r="19" spans="1:21" ht="26.25" customHeight="1" x14ac:dyDescent="0.25">
      <c r="A19" s="3" t="s">
        <v>27</v>
      </c>
      <c r="B19" s="3" t="s">
        <v>28</v>
      </c>
      <c r="C19" s="3">
        <v>150</v>
      </c>
      <c r="D19" s="3">
        <v>8.1999999999999993</v>
      </c>
      <c r="E19" s="3">
        <v>6.3</v>
      </c>
      <c r="F19" s="3">
        <v>35.9</v>
      </c>
      <c r="G19" s="3">
        <v>233.7</v>
      </c>
      <c r="H19" s="3">
        <v>0.21</v>
      </c>
      <c r="I19" s="3">
        <v>0.12</v>
      </c>
      <c r="J19" s="3">
        <v>19.190000000000001</v>
      </c>
      <c r="K19" s="3">
        <v>0.09</v>
      </c>
      <c r="L19" s="3">
        <v>0</v>
      </c>
      <c r="M19" s="3">
        <v>149.44999999999999</v>
      </c>
      <c r="N19" s="3">
        <v>219.36</v>
      </c>
      <c r="O19" s="3">
        <v>46.62</v>
      </c>
      <c r="P19" s="3">
        <v>120.16</v>
      </c>
      <c r="Q19" s="3">
        <v>180.99</v>
      </c>
      <c r="R19" s="3">
        <v>4.05</v>
      </c>
      <c r="S19" s="3">
        <v>22.28</v>
      </c>
      <c r="T19" s="3">
        <v>3.52</v>
      </c>
      <c r="U19" s="3">
        <v>16.059999999999999</v>
      </c>
    </row>
    <row r="20" spans="1:21" ht="29.25" customHeight="1" x14ac:dyDescent="0.25">
      <c r="A20" s="7" t="s">
        <v>120</v>
      </c>
      <c r="B20" s="17" t="s">
        <v>126</v>
      </c>
      <c r="C20" s="32" t="s">
        <v>137</v>
      </c>
      <c r="D20" s="3">
        <v>10.81</v>
      </c>
      <c r="E20" s="3">
        <v>10.4</v>
      </c>
      <c r="F20" s="3">
        <v>8.42</v>
      </c>
      <c r="G20" s="3">
        <v>168.9</v>
      </c>
      <c r="H20" s="3">
        <v>0</v>
      </c>
      <c r="I20" s="3">
        <v>0</v>
      </c>
      <c r="J20" s="3">
        <v>38.450000000000003</v>
      </c>
      <c r="K20" s="3">
        <v>0.01</v>
      </c>
      <c r="L20" s="3">
        <v>1.79</v>
      </c>
      <c r="M20" s="3">
        <v>3</v>
      </c>
      <c r="N20" s="3">
        <v>43</v>
      </c>
      <c r="O20" s="3">
        <v>45.75</v>
      </c>
      <c r="P20" s="3">
        <v>35.130000000000003</v>
      </c>
      <c r="Q20" s="3">
        <v>109</v>
      </c>
      <c r="R20" s="3">
        <v>1.6</v>
      </c>
      <c r="S20" s="3">
        <v>0</v>
      </c>
      <c r="T20" s="3">
        <v>0</v>
      </c>
      <c r="U20" s="3">
        <v>0</v>
      </c>
    </row>
    <row r="21" spans="1:21" ht="21" customHeight="1" x14ac:dyDescent="0.25">
      <c r="A21" s="3" t="s">
        <v>29</v>
      </c>
      <c r="B21" s="3" t="s">
        <v>30</v>
      </c>
      <c r="C21" s="3">
        <v>200</v>
      </c>
      <c r="D21" s="3">
        <v>1.6</v>
      </c>
      <c r="E21" s="3">
        <v>1.1000000000000001</v>
      </c>
      <c r="F21" s="3">
        <v>8.6</v>
      </c>
      <c r="G21" s="3">
        <v>50.9</v>
      </c>
      <c r="H21" s="3">
        <v>0.01</v>
      </c>
      <c r="I21" s="3">
        <v>7.0000000000000007E-2</v>
      </c>
      <c r="J21" s="3">
        <v>6.9</v>
      </c>
      <c r="K21" s="3">
        <v>0</v>
      </c>
      <c r="L21" s="3">
        <v>0.3</v>
      </c>
      <c r="M21" s="3">
        <v>19.68</v>
      </c>
      <c r="N21" s="3">
        <v>81.349999999999994</v>
      </c>
      <c r="O21" s="3">
        <v>103.48</v>
      </c>
      <c r="P21" s="3">
        <v>9.92</v>
      </c>
      <c r="Q21" s="3">
        <v>46.33</v>
      </c>
      <c r="R21" s="3">
        <v>0.78</v>
      </c>
      <c r="S21" s="3">
        <v>4.5</v>
      </c>
      <c r="T21" s="3">
        <v>0.88</v>
      </c>
      <c r="U21" s="3">
        <v>10</v>
      </c>
    </row>
    <row r="22" spans="1:21" ht="21" customHeight="1" x14ac:dyDescent="0.25">
      <c r="A22" s="3" t="s">
        <v>31</v>
      </c>
      <c r="B22" s="3" t="s">
        <v>32</v>
      </c>
      <c r="C22" s="3">
        <v>30</v>
      </c>
      <c r="D22" s="3">
        <v>2.2999999999999998</v>
      </c>
      <c r="E22" s="3">
        <v>0.2</v>
      </c>
      <c r="F22" s="3">
        <v>14.8</v>
      </c>
      <c r="G22" s="3">
        <v>70.3</v>
      </c>
      <c r="H22" s="3">
        <v>0.03</v>
      </c>
      <c r="I22" s="3">
        <v>0.01</v>
      </c>
      <c r="J22" s="3">
        <v>0</v>
      </c>
      <c r="K22" s="3">
        <v>0</v>
      </c>
      <c r="L22" s="3">
        <v>0</v>
      </c>
      <c r="M22" s="3">
        <v>149.69999999999999</v>
      </c>
      <c r="N22" s="3">
        <v>27.9</v>
      </c>
      <c r="O22" s="3">
        <v>6</v>
      </c>
      <c r="P22" s="3">
        <v>4.2</v>
      </c>
      <c r="Q22" s="3">
        <v>19.5</v>
      </c>
      <c r="R22" s="3">
        <v>0.33</v>
      </c>
      <c r="S22" s="3">
        <v>0.96</v>
      </c>
      <c r="T22" s="3">
        <v>1.8</v>
      </c>
      <c r="U22" s="3">
        <v>4.3499999999999996</v>
      </c>
    </row>
    <row r="23" spans="1:21" ht="21" customHeight="1" x14ac:dyDescent="0.25">
      <c r="A23" s="3" t="s">
        <v>31</v>
      </c>
      <c r="B23" s="3" t="s">
        <v>33</v>
      </c>
      <c r="C23" s="3">
        <v>20</v>
      </c>
      <c r="D23" s="3">
        <v>1.3</v>
      </c>
      <c r="E23" s="3">
        <v>0.2</v>
      </c>
      <c r="F23" s="3">
        <v>6.7</v>
      </c>
      <c r="G23" s="3">
        <v>34.200000000000003</v>
      </c>
      <c r="H23" s="3">
        <v>0.04</v>
      </c>
      <c r="I23" s="3">
        <v>0.02</v>
      </c>
      <c r="J23" s="3">
        <v>0</v>
      </c>
      <c r="K23" s="3">
        <v>0</v>
      </c>
      <c r="L23" s="3">
        <v>0</v>
      </c>
      <c r="M23" s="3">
        <v>122</v>
      </c>
      <c r="N23" s="3">
        <v>49</v>
      </c>
      <c r="O23" s="3">
        <v>7</v>
      </c>
      <c r="P23" s="3">
        <v>9.4</v>
      </c>
      <c r="Q23" s="3">
        <v>31.6</v>
      </c>
      <c r="R23" s="3">
        <v>0.78</v>
      </c>
      <c r="S23" s="3">
        <v>0</v>
      </c>
      <c r="T23" s="3">
        <v>6.18</v>
      </c>
      <c r="U23" s="3">
        <v>0</v>
      </c>
    </row>
    <row r="24" spans="1:21" ht="21" customHeight="1" x14ac:dyDescent="0.25">
      <c r="A24" s="3"/>
      <c r="B24" s="2" t="s">
        <v>34</v>
      </c>
      <c r="C24" s="2">
        <v>565</v>
      </c>
      <c r="D24" s="2">
        <f t="shared" ref="D24:U24" si="0">SUM(D18:D23)</f>
        <v>24.71</v>
      </c>
      <c r="E24" s="2">
        <f t="shared" si="0"/>
        <v>24.299999999999997</v>
      </c>
      <c r="F24" s="2">
        <f t="shared" si="0"/>
        <v>78.72</v>
      </c>
      <c r="G24" s="2">
        <f t="shared" si="0"/>
        <v>632.29999999999995</v>
      </c>
      <c r="H24" s="2">
        <f t="shared" si="0"/>
        <v>0.32</v>
      </c>
      <c r="I24" s="2">
        <f t="shared" si="0"/>
        <v>0.25</v>
      </c>
      <c r="J24" s="2">
        <f t="shared" si="0"/>
        <v>797.44</v>
      </c>
      <c r="K24" s="2">
        <f t="shared" si="0"/>
        <v>9.9999999999999992E-2</v>
      </c>
      <c r="L24" s="2">
        <f t="shared" si="0"/>
        <v>5.72</v>
      </c>
      <c r="M24" s="2">
        <f t="shared" si="0"/>
        <v>533.62</v>
      </c>
      <c r="N24" s="2">
        <f t="shared" si="0"/>
        <v>543.87</v>
      </c>
      <c r="O24" s="2">
        <f t="shared" si="0"/>
        <v>222.35000000000002</v>
      </c>
      <c r="P24" s="2">
        <f t="shared" si="0"/>
        <v>194.37999999999997</v>
      </c>
      <c r="Q24" s="2">
        <f t="shared" si="0"/>
        <v>409.8</v>
      </c>
      <c r="R24" s="2">
        <f t="shared" si="0"/>
        <v>8.2000000000000011</v>
      </c>
      <c r="S24" s="2">
        <f t="shared" si="0"/>
        <v>37.93</v>
      </c>
      <c r="T24" s="2">
        <f t="shared" si="0"/>
        <v>12.469999999999999</v>
      </c>
      <c r="U24" s="2">
        <f t="shared" si="0"/>
        <v>51.98</v>
      </c>
    </row>
    <row r="25" spans="1:21" ht="21" customHeight="1" x14ac:dyDescent="0.25">
      <c r="A25" s="20"/>
      <c r="B25" s="21" t="s">
        <v>35</v>
      </c>
      <c r="C25" s="21">
        <f t="shared" ref="C25:U25" si="1">C24+C16</f>
        <v>740</v>
      </c>
      <c r="D25" s="21">
        <f t="shared" si="1"/>
        <v>27.11</v>
      </c>
      <c r="E25" s="21">
        <f t="shared" si="1"/>
        <v>24.599999999999998</v>
      </c>
      <c r="F25" s="21">
        <f t="shared" si="1"/>
        <v>97.52</v>
      </c>
      <c r="G25" s="21">
        <f t="shared" si="1"/>
        <v>719.3</v>
      </c>
      <c r="H25" s="21">
        <f t="shared" si="1"/>
        <v>0.37</v>
      </c>
      <c r="I25" s="21">
        <f t="shared" si="1"/>
        <v>0.27</v>
      </c>
      <c r="J25" s="21">
        <f t="shared" si="1"/>
        <v>797.73</v>
      </c>
      <c r="K25" s="21">
        <f t="shared" si="1"/>
        <v>9.9999999999999992E-2</v>
      </c>
      <c r="L25" s="21">
        <f t="shared" si="1"/>
        <v>6.59</v>
      </c>
      <c r="M25" s="21">
        <f t="shared" si="1"/>
        <v>655.57</v>
      </c>
      <c r="N25" s="21">
        <f t="shared" si="1"/>
        <v>603.54</v>
      </c>
      <c r="O25" s="21">
        <f t="shared" si="1"/>
        <v>278.60000000000002</v>
      </c>
      <c r="P25" s="21">
        <f t="shared" si="1"/>
        <v>206.99999999999997</v>
      </c>
      <c r="Q25" s="21">
        <f t="shared" si="1"/>
        <v>440.39</v>
      </c>
      <c r="R25" s="21">
        <f t="shared" si="1"/>
        <v>9.3600000000000012</v>
      </c>
      <c r="S25" s="21">
        <f t="shared" si="1"/>
        <v>37.94</v>
      </c>
      <c r="T25" s="21">
        <f t="shared" si="1"/>
        <v>12.489999999999998</v>
      </c>
      <c r="U25" s="21">
        <f t="shared" si="1"/>
        <v>52.51</v>
      </c>
    </row>
    <row r="26" spans="1:21" ht="21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6"/>
      <c r="U26" s="16"/>
    </row>
    <row r="27" spans="1:21" ht="18.75" x14ac:dyDescent="0.3">
      <c r="A27" s="51" t="s">
        <v>92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</row>
    <row r="28" spans="1:21" ht="15.75" x14ac:dyDescent="0.25">
      <c r="A28" s="42" t="s">
        <v>0</v>
      </c>
      <c r="B28" s="42" t="s">
        <v>105</v>
      </c>
      <c r="C28" s="43" t="s">
        <v>1</v>
      </c>
      <c r="D28" s="45" t="s">
        <v>106</v>
      </c>
      <c r="E28" s="46"/>
      <c r="F28" s="47"/>
      <c r="G28" s="48" t="s">
        <v>5</v>
      </c>
      <c r="H28" s="50" t="s">
        <v>103</v>
      </c>
      <c r="I28" s="50"/>
      <c r="J28" s="50"/>
      <c r="K28" s="50"/>
      <c r="L28" s="50"/>
      <c r="M28" s="50" t="s">
        <v>104</v>
      </c>
      <c r="N28" s="50"/>
      <c r="O28" s="50"/>
      <c r="P28" s="50"/>
      <c r="Q28" s="50"/>
      <c r="R28" s="50"/>
      <c r="S28" s="50"/>
      <c r="T28" s="50"/>
      <c r="U28" s="50"/>
    </row>
    <row r="29" spans="1:21" ht="30" x14ac:dyDescent="0.25">
      <c r="A29" s="42"/>
      <c r="B29" s="42"/>
      <c r="C29" s="44"/>
      <c r="D29" s="25" t="s">
        <v>2</v>
      </c>
      <c r="E29" s="26" t="s">
        <v>3</v>
      </c>
      <c r="F29" s="26" t="s">
        <v>4</v>
      </c>
      <c r="G29" s="49"/>
      <c r="H29" s="22" t="s">
        <v>6</v>
      </c>
      <c r="I29" s="22" t="s">
        <v>7</v>
      </c>
      <c r="J29" s="22" t="s">
        <v>8</v>
      </c>
      <c r="K29" s="22" t="s">
        <v>9</v>
      </c>
      <c r="L29" s="22" t="s">
        <v>10</v>
      </c>
      <c r="M29" s="22" t="s">
        <v>11</v>
      </c>
      <c r="N29" s="22" t="s">
        <v>12</v>
      </c>
      <c r="O29" s="22" t="s">
        <v>13</v>
      </c>
      <c r="P29" s="22" t="s">
        <v>14</v>
      </c>
      <c r="Q29" s="22" t="s">
        <v>15</v>
      </c>
      <c r="R29" s="22" t="s">
        <v>16</v>
      </c>
      <c r="S29" s="22" t="s">
        <v>17</v>
      </c>
      <c r="T29" s="22" t="s">
        <v>18</v>
      </c>
      <c r="U29" s="22" t="s">
        <v>19</v>
      </c>
    </row>
    <row r="30" spans="1:21" x14ac:dyDescent="0.25">
      <c r="A30" s="2"/>
      <c r="B30" s="2"/>
      <c r="C30" s="22" t="s">
        <v>20</v>
      </c>
      <c r="D30" s="22" t="s">
        <v>20</v>
      </c>
      <c r="E30" s="22" t="s">
        <v>20</v>
      </c>
      <c r="F30" s="22" t="s">
        <v>20</v>
      </c>
      <c r="G30" s="22" t="s">
        <v>21</v>
      </c>
      <c r="H30" s="22" t="s">
        <v>22</v>
      </c>
      <c r="I30" s="22" t="s">
        <v>22</v>
      </c>
      <c r="J30" s="22" t="s">
        <v>23</v>
      </c>
      <c r="K30" s="22" t="s">
        <v>24</v>
      </c>
      <c r="L30" s="22" t="s">
        <v>22</v>
      </c>
      <c r="M30" s="22" t="s">
        <v>22</v>
      </c>
      <c r="N30" s="22" t="s">
        <v>22</v>
      </c>
      <c r="O30" s="22" t="s">
        <v>22</v>
      </c>
      <c r="P30" s="22" t="s">
        <v>22</v>
      </c>
      <c r="Q30" s="22" t="s">
        <v>22</v>
      </c>
      <c r="R30" s="22" t="s">
        <v>22</v>
      </c>
      <c r="S30" s="22" t="s">
        <v>24</v>
      </c>
      <c r="T30" s="22" t="s">
        <v>24</v>
      </c>
      <c r="U30" s="22" t="s">
        <v>24</v>
      </c>
    </row>
    <row r="31" spans="1:21" x14ac:dyDescent="0.25">
      <c r="A31" s="3"/>
      <c r="B31" s="4" t="s">
        <v>36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3"/>
      <c r="B32" s="2" t="s">
        <v>116</v>
      </c>
      <c r="C32" s="6" t="s">
        <v>70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21" customHeight="1" x14ac:dyDescent="0.25">
      <c r="A33" s="3" t="s">
        <v>83</v>
      </c>
      <c r="B33" s="3" t="s">
        <v>84</v>
      </c>
      <c r="C33" s="3">
        <v>150</v>
      </c>
      <c r="D33" s="3">
        <v>6.1</v>
      </c>
      <c r="E33" s="3">
        <v>6.9</v>
      </c>
      <c r="F33" s="3">
        <v>29</v>
      </c>
      <c r="G33" s="3">
        <v>202.7</v>
      </c>
      <c r="H33" s="3">
        <v>0.1</v>
      </c>
      <c r="I33" s="3">
        <v>0.13</v>
      </c>
      <c r="J33" s="3">
        <v>30.74</v>
      </c>
      <c r="K33" s="3">
        <v>0.1</v>
      </c>
      <c r="L33" s="3">
        <v>0.41</v>
      </c>
      <c r="M33" s="3">
        <v>256.57</v>
      </c>
      <c r="N33" s="3">
        <v>169.91</v>
      </c>
      <c r="O33" s="3">
        <v>113.68</v>
      </c>
      <c r="P33" s="3">
        <v>29.4</v>
      </c>
      <c r="Q33" s="3">
        <v>154.74</v>
      </c>
      <c r="R33" s="3">
        <v>1.64</v>
      </c>
      <c r="S33" s="3">
        <v>37.159999999999997</v>
      </c>
      <c r="T33" s="3">
        <v>24.8</v>
      </c>
      <c r="U33" s="3">
        <v>16.11</v>
      </c>
    </row>
    <row r="34" spans="1:21" ht="21" customHeight="1" x14ac:dyDescent="0.25">
      <c r="A34" s="3" t="s">
        <v>85</v>
      </c>
      <c r="B34" s="3" t="s">
        <v>86</v>
      </c>
      <c r="C34" s="3">
        <v>150</v>
      </c>
      <c r="D34" s="3">
        <v>0.1</v>
      </c>
      <c r="E34" s="3">
        <v>0</v>
      </c>
      <c r="F34" s="3">
        <v>0</v>
      </c>
      <c r="G34" s="3">
        <v>1.1000000000000001</v>
      </c>
      <c r="H34" s="3">
        <v>0</v>
      </c>
      <c r="I34" s="3">
        <v>0.01</v>
      </c>
      <c r="J34" s="3">
        <v>0.23</v>
      </c>
      <c r="K34" s="3">
        <v>0</v>
      </c>
      <c r="L34" s="3">
        <v>0.03</v>
      </c>
      <c r="M34" s="3">
        <v>0.47</v>
      </c>
      <c r="N34" s="3">
        <v>15.44</v>
      </c>
      <c r="O34" s="3">
        <v>49.47</v>
      </c>
      <c r="P34" s="3">
        <v>2.87</v>
      </c>
      <c r="Q34" s="3">
        <v>5.38</v>
      </c>
      <c r="R34" s="3">
        <v>0.54</v>
      </c>
      <c r="S34" s="3">
        <v>0</v>
      </c>
      <c r="T34" s="3">
        <v>0</v>
      </c>
      <c r="U34" s="3">
        <v>0</v>
      </c>
    </row>
    <row r="35" spans="1:21" ht="21" customHeight="1" x14ac:dyDescent="0.25">
      <c r="A35" s="3"/>
      <c r="B35" s="2" t="s">
        <v>117</v>
      </c>
      <c r="C35" s="2">
        <v>300</v>
      </c>
      <c r="D35" s="2">
        <v>6.2</v>
      </c>
      <c r="E35" s="2">
        <v>6.9</v>
      </c>
      <c r="F35" s="2">
        <v>29</v>
      </c>
      <c r="G35" s="2">
        <v>203.8</v>
      </c>
      <c r="H35" s="2">
        <v>0.1</v>
      </c>
      <c r="I35" s="2">
        <v>0.14000000000000001</v>
      </c>
      <c r="J35" s="2">
        <v>30.97</v>
      </c>
      <c r="K35" s="2">
        <v>0.1</v>
      </c>
      <c r="L35" s="2">
        <v>0.44</v>
      </c>
      <c r="M35" s="2">
        <v>257.04000000000002</v>
      </c>
      <c r="N35" s="2">
        <v>185.35</v>
      </c>
      <c r="O35" s="2">
        <v>163.15</v>
      </c>
      <c r="P35" s="2">
        <v>32.270000000000003</v>
      </c>
      <c r="Q35" s="2">
        <v>160.12</v>
      </c>
      <c r="R35" s="2">
        <v>2.1800000000000002</v>
      </c>
      <c r="S35" s="2">
        <v>37.159999999999997</v>
      </c>
      <c r="T35" s="2">
        <v>24.8</v>
      </c>
      <c r="U35" s="2">
        <v>16.11</v>
      </c>
    </row>
    <row r="36" spans="1:21" ht="21" customHeight="1" x14ac:dyDescent="0.25">
      <c r="A36" s="3"/>
      <c r="B36" s="2" t="s">
        <v>115</v>
      </c>
      <c r="C36" s="6" t="s">
        <v>70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 x14ac:dyDescent="0.25">
      <c r="A37" s="3" t="s">
        <v>140</v>
      </c>
      <c r="B37" s="17" t="s">
        <v>141</v>
      </c>
      <c r="C37" s="3">
        <v>60</v>
      </c>
      <c r="D37" s="3">
        <v>1.5</v>
      </c>
      <c r="E37" s="3">
        <v>6.1</v>
      </c>
      <c r="F37" s="3">
        <v>6.2</v>
      </c>
      <c r="G37" s="3">
        <v>85.8</v>
      </c>
      <c r="H37" s="3">
        <v>0.03</v>
      </c>
      <c r="I37" s="3">
        <v>0.04</v>
      </c>
      <c r="J37" s="3">
        <v>122.25</v>
      </c>
      <c r="K37" s="3">
        <v>0</v>
      </c>
      <c r="L37" s="3">
        <v>34.78</v>
      </c>
      <c r="M37" s="3">
        <v>88.69</v>
      </c>
      <c r="N37" s="3">
        <v>247.73</v>
      </c>
      <c r="O37" s="3">
        <v>40.39</v>
      </c>
      <c r="P37" s="3">
        <v>15.18</v>
      </c>
      <c r="Q37" s="3">
        <v>30.31</v>
      </c>
      <c r="R37" s="3">
        <v>0.55000000000000004</v>
      </c>
      <c r="S37" s="3">
        <v>10.73</v>
      </c>
      <c r="T37" s="3">
        <v>0.26</v>
      </c>
      <c r="U37" s="3">
        <v>12.66</v>
      </c>
    </row>
    <row r="38" spans="1:21" ht="21.75" customHeight="1" x14ac:dyDescent="0.25">
      <c r="A38" s="39">
        <v>100</v>
      </c>
      <c r="B38" s="7" t="s">
        <v>142</v>
      </c>
      <c r="C38" s="32">
        <v>200</v>
      </c>
      <c r="D38" s="3">
        <v>2.2999999999999998</v>
      </c>
      <c r="E38" s="3">
        <v>2.2000000000000002</v>
      </c>
      <c r="F38" s="3">
        <v>16.2</v>
      </c>
      <c r="G38" s="3">
        <v>94.4</v>
      </c>
      <c r="H38" s="3">
        <v>0.1</v>
      </c>
      <c r="I38" s="3">
        <v>0</v>
      </c>
      <c r="J38" s="3">
        <v>0.2</v>
      </c>
      <c r="K38" s="3">
        <v>0</v>
      </c>
      <c r="L38" s="3">
        <v>5.3</v>
      </c>
      <c r="M38" s="3">
        <v>0</v>
      </c>
      <c r="N38" s="3">
        <v>0</v>
      </c>
      <c r="O38" s="3">
        <v>19.2</v>
      </c>
      <c r="P38" s="3">
        <v>18.7</v>
      </c>
      <c r="Q38" s="3">
        <v>46.1</v>
      </c>
      <c r="R38" s="3">
        <v>0.9</v>
      </c>
      <c r="S38" s="3">
        <v>0</v>
      </c>
      <c r="T38" s="3">
        <v>0</v>
      </c>
      <c r="U38" s="3">
        <v>0</v>
      </c>
    </row>
    <row r="39" spans="1:21" ht="21" customHeight="1" x14ac:dyDescent="0.25">
      <c r="A39" s="3" t="s">
        <v>39</v>
      </c>
      <c r="B39" s="3" t="s">
        <v>40</v>
      </c>
      <c r="C39" s="3">
        <v>200</v>
      </c>
      <c r="D39" s="3">
        <v>4.7</v>
      </c>
      <c r="E39" s="3">
        <v>3.5</v>
      </c>
      <c r="F39" s="3">
        <v>12.5</v>
      </c>
      <c r="G39" s="3">
        <v>100.4</v>
      </c>
      <c r="H39" s="3">
        <v>0.04</v>
      </c>
      <c r="I39" s="3">
        <v>0.16</v>
      </c>
      <c r="J39" s="3">
        <v>17.25</v>
      </c>
      <c r="K39" s="3">
        <v>0</v>
      </c>
      <c r="L39" s="3">
        <v>0.68</v>
      </c>
      <c r="M39" s="3">
        <v>49.95</v>
      </c>
      <c r="N39" s="3">
        <v>220.33</v>
      </c>
      <c r="O39" s="3">
        <v>167.68</v>
      </c>
      <c r="P39" s="3">
        <v>34.32</v>
      </c>
      <c r="Q39" s="3">
        <v>130.28</v>
      </c>
      <c r="R39" s="3">
        <v>1.0900000000000001</v>
      </c>
      <c r="S39" s="3">
        <v>11.7</v>
      </c>
      <c r="T39" s="3">
        <v>2.29</v>
      </c>
      <c r="U39" s="3">
        <v>38.25</v>
      </c>
    </row>
    <row r="40" spans="1:21" ht="21" customHeight="1" x14ac:dyDescent="0.25">
      <c r="A40" s="3" t="s">
        <v>31</v>
      </c>
      <c r="B40" s="3" t="s">
        <v>32</v>
      </c>
      <c r="C40" s="3">
        <v>30</v>
      </c>
      <c r="D40" s="3">
        <v>2.2999999999999998</v>
      </c>
      <c r="E40" s="3">
        <v>0.2</v>
      </c>
      <c r="F40" s="3">
        <v>14.8</v>
      </c>
      <c r="G40" s="3">
        <v>70.3</v>
      </c>
      <c r="H40" s="3">
        <v>0.03</v>
      </c>
      <c r="I40" s="3">
        <v>0.01</v>
      </c>
      <c r="J40" s="3">
        <v>0</v>
      </c>
      <c r="K40" s="3">
        <v>0</v>
      </c>
      <c r="L40" s="3">
        <v>0</v>
      </c>
      <c r="M40" s="3">
        <v>149.69999999999999</v>
      </c>
      <c r="N40" s="3">
        <v>27.9</v>
      </c>
      <c r="O40" s="3">
        <v>6</v>
      </c>
      <c r="P40" s="3">
        <v>4.2</v>
      </c>
      <c r="Q40" s="3">
        <v>19.5</v>
      </c>
      <c r="R40" s="3">
        <v>0.33</v>
      </c>
      <c r="S40" s="3">
        <v>0.96</v>
      </c>
      <c r="T40" s="3">
        <v>1.8</v>
      </c>
      <c r="U40" s="3">
        <v>4.3499999999999996</v>
      </c>
    </row>
    <row r="41" spans="1:21" ht="21" customHeight="1" x14ac:dyDescent="0.25">
      <c r="A41" s="3" t="s">
        <v>31</v>
      </c>
      <c r="B41" s="3" t="s">
        <v>33</v>
      </c>
      <c r="C41" s="3">
        <v>20</v>
      </c>
      <c r="D41" s="3">
        <v>1.3</v>
      </c>
      <c r="E41" s="3">
        <v>0.2</v>
      </c>
      <c r="F41" s="3">
        <v>6.7</v>
      </c>
      <c r="G41" s="3">
        <v>34.200000000000003</v>
      </c>
      <c r="H41" s="3">
        <v>0.04</v>
      </c>
      <c r="I41" s="3">
        <v>0.02</v>
      </c>
      <c r="J41" s="3">
        <v>0</v>
      </c>
      <c r="K41" s="3">
        <v>0</v>
      </c>
      <c r="L41" s="3">
        <v>0</v>
      </c>
      <c r="M41" s="3">
        <v>122</v>
      </c>
      <c r="N41" s="3">
        <v>49</v>
      </c>
      <c r="O41" s="3">
        <v>7</v>
      </c>
      <c r="P41" s="3">
        <v>9.4</v>
      </c>
      <c r="Q41" s="3">
        <v>31.6</v>
      </c>
      <c r="R41" s="3">
        <v>0.78</v>
      </c>
      <c r="S41" s="3">
        <v>0</v>
      </c>
      <c r="T41" s="3">
        <v>6.18</v>
      </c>
      <c r="U41" s="3">
        <v>0</v>
      </c>
    </row>
    <row r="42" spans="1:21" ht="21" customHeight="1" x14ac:dyDescent="0.25">
      <c r="A42" s="7" t="s">
        <v>31</v>
      </c>
      <c r="B42" s="7" t="s">
        <v>125</v>
      </c>
      <c r="C42" s="3">
        <v>100</v>
      </c>
      <c r="D42" s="3">
        <v>0.6</v>
      </c>
      <c r="E42" s="3">
        <v>0.6</v>
      </c>
      <c r="F42" s="3">
        <v>14.7</v>
      </c>
      <c r="G42" s="3">
        <v>66.599999999999994</v>
      </c>
      <c r="H42" s="3">
        <v>0.04</v>
      </c>
      <c r="I42" s="3">
        <v>0.03</v>
      </c>
      <c r="J42" s="3">
        <v>7.5</v>
      </c>
      <c r="K42" s="3">
        <v>0</v>
      </c>
      <c r="L42" s="3">
        <v>15</v>
      </c>
      <c r="M42" s="3">
        <v>39</v>
      </c>
      <c r="N42" s="3">
        <v>417</v>
      </c>
      <c r="O42" s="3">
        <v>24</v>
      </c>
      <c r="P42" s="3">
        <v>14</v>
      </c>
      <c r="Q42" s="3">
        <v>17</v>
      </c>
      <c r="R42" s="3">
        <v>3.3</v>
      </c>
      <c r="S42" s="3">
        <v>3</v>
      </c>
      <c r="T42" s="3">
        <v>0.4</v>
      </c>
      <c r="U42" s="3">
        <v>12</v>
      </c>
    </row>
    <row r="43" spans="1:21" ht="21" customHeight="1" x14ac:dyDescent="0.25">
      <c r="A43" s="3"/>
      <c r="B43" s="2" t="s">
        <v>34</v>
      </c>
      <c r="C43" s="2">
        <f>SUM(C37:C42)</f>
        <v>610</v>
      </c>
      <c r="D43" s="2">
        <f>SUM(D37:D42)</f>
        <v>12.700000000000001</v>
      </c>
      <c r="E43" s="2">
        <f t="shared" ref="E43:U43" si="2">SUM(E37:E42)</f>
        <v>12.799999999999999</v>
      </c>
      <c r="F43" s="2">
        <f t="shared" si="2"/>
        <v>71.100000000000009</v>
      </c>
      <c r="G43" s="2">
        <f t="shared" si="2"/>
        <v>451.70000000000005</v>
      </c>
      <c r="H43" s="2">
        <f t="shared" si="2"/>
        <v>0.28000000000000003</v>
      </c>
      <c r="I43" s="2">
        <f t="shared" si="2"/>
        <v>0.26</v>
      </c>
      <c r="J43" s="2">
        <f t="shared" si="2"/>
        <v>147.19999999999999</v>
      </c>
      <c r="K43" s="2">
        <f t="shared" si="2"/>
        <v>0</v>
      </c>
      <c r="L43" s="2">
        <f t="shared" si="2"/>
        <v>55.76</v>
      </c>
      <c r="M43" s="2">
        <f t="shared" si="2"/>
        <v>449.34</v>
      </c>
      <c r="N43" s="2">
        <f t="shared" si="2"/>
        <v>961.96</v>
      </c>
      <c r="O43" s="2">
        <f t="shared" si="2"/>
        <v>264.27</v>
      </c>
      <c r="P43" s="2">
        <f t="shared" si="2"/>
        <v>95.8</v>
      </c>
      <c r="Q43" s="2">
        <f t="shared" si="2"/>
        <v>274.79000000000002</v>
      </c>
      <c r="R43" s="2">
        <f t="shared" si="2"/>
        <v>6.95</v>
      </c>
      <c r="S43" s="2">
        <f t="shared" si="2"/>
        <v>26.39</v>
      </c>
      <c r="T43" s="2">
        <f t="shared" si="2"/>
        <v>10.93</v>
      </c>
      <c r="U43" s="2">
        <f t="shared" si="2"/>
        <v>67.259999999999991</v>
      </c>
    </row>
    <row r="44" spans="1:21" ht="21" customHeight="1" x14ac:dyDescent="0.25">
      <c r="A44" s="3"/>
      <c r="B44" s="5" t="s">
        <v>35</v>
      </c>
      <c r="C44" s="5">
        <f t="shared" ref="C44:U44" si="3">C43+C35</f>
        <v>910</v>
      </c>
      <c r="D44" s="5">
        <f t="shared" si="3"/>
        <v>18.900000000000002</v>
      </c>
      <c r="E44" s="5">
        <f t="shared" si="3"/>
        <v>19.7</v>
      </c>
      <c r="F44" s="5">
        <f t="shared" si="3"/>
        <v>100.10000000000001</v>
      </c>
      <c r="G44" s="5">
        <f t="shared" si="3"/>
        <v>655.5</v>
      </c>
      <c r="H44" s="5">
        <f t="shared" si="3"/>
        <v>0.38</v>
      </c>
      <c r="I44" s="5">
        <f t="shared" si="3"/>
        <v>0.4</v>
      </c>
      <c r="J44" s="5">
        <f t="shared" si="3"/>
        <v>178.17</v>
      </c>
      <c r="K44" s="5">
        <f t="shared" si="3"/>
        <v>0.1</v>
      </c>
      <c r="L44" s="5">
        <f t="shared" si="3"/>
        <v>56.199999999999996</v>
      </c>
      <c r="M44" s="5">
        <f t="shared" si="3"/>
        <v>706.38</v>
      </c>
      <c r="N44" s="5">
        <f t="shared" si="3"/>
        <v>1147.31</v>
      </c>
      <c r="O44" s="5">
        <f t="shared" si="3"/>
        <v>427.41999999999996</v>
      </c>
      <c r="P44" s="5">
        <f t="shared" si="3"/>
        <v>128.07</v>
      </c>
      <c r="Q44" s="5">
        <f t="shared" si="3"/>
        <v>434.91</v>
      </c>
      <c r="R44" s="5">
        <f t="shared" si="3"/>
        <v>9.1300000000000008</v>
      </c>
      <c r="S44" s="5">
        <f t="shared" si="3"/>
        <v>63.55</v>
      </c>
      <c r="T44" s="5">
        <f t="shared" si="3"/>
        <v>35.730000000000004</v>
      </c>
      <c r="U44" s="5">
        <f t="shared" si="3"/>
        <v>83.36999999999999</v>
      </c>
    </row>
    <row r="45" spans="1:21" ht="21" customHeight="1" x14ac:dyDescent="0.2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6"/>
      <c r="U45" s="16"/>
    </row>
    <row r="46" spans="1:21" ht="18.75" x14ac:dyDescent="0.3">
      <c r="A46" s="41" t="s">
        <v>93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 ht="15.75" x14ac:dyDescent="0.25">
      <c r="A47" s="42" t="s">
        <v>0</v>
      </c>
      <c r="B47" s="42" t="s">
        <v>105</v>
      </c>
      <c r="C47" s="43" t="s">
        <v>1</v>
      </c>
      <c r="D47" s="45" t="s">
        <v>106</v>
      </c>
      <c r="E47" s="46"/>
      <c r="F47" s="47"/>
      <c r="G47" s="48" t="s">
        <v>5</v>
      </c>
      <c r="H47" s="50" t="s">
        <v>103</v>
      </c>
      <c r="I47" s="50"/>
      <c r="J47" s="50"/>
      <c r="K47" s="50"/>
      <c r="L47" s="50"/>
      <c r="M47" s="50" t="s">
        <v>104</v>
      </c>
      <c r="N47" s="50"/>
      <c r="O47" s="50"/>
      <c r="P47" s="50"/>
      <c r="Q47" s="50"/>
      <c r="R47" s="50"/>
      <c r="S47" s="50"/>
      <c r="T47" s="50"/>
      <c r="U47" s="50"/>
    </row>
    <row r="48" spans="1:21" ht="30" x14ac:dyDescent="0.25">
      <c r="A48" s="42"/>
      <c r="B48" s="42"/>
      <c r="C48" s="44"/>
      <c r="D48" s="25" t="s">
        <v>2</v>
      </c>
      <c r="E48" s="26" t="s">
        <v>3</v>
      </c>
      <c r="F48" s="26" t="s">
        <v>4</v>
      </c>
      <c r="G48" s="49"/>
      <c r="H48" s="22" t="s">
        <v>6</v>
      </c>
      <c r="I48" s="22" t="s">
        <v>7</v>
      </c>
      <c r="J48" s="22" t="s">
        <v>8</v>
      </c>
      <c r="K48" s="22" t="s">
        <v>9</v>
      </c>
      <c r="L48" s="22" t="s">
        <v>10</v>
      </c>
      <c r="M48" s="22" t="s">
        <v>11</v>
      </c>
      <c r="N48" s="22" t="s">
        <v>12</v>
      </c>
      <c r="O48" s="22" t="s">
        <v>13</v>
      </c>
      <c r="P48" s="22" t="s">
        <v>14</v>
      </c>
      <c r="Q48" s="22" t="s">
        <v>15</v>
      </c>
      <c r="R48" s="22" t="s">
        <v>16</v>
      </c>
      <c r="S48" s="22" t="s">
        <v>17</v>
      </c>
      <c r="T48" s="22" t="s">
        <v>18</v>
      </c>
      <c r="U48" s="22" t="s">
        <v>19</v>
      </c>
    </row>
    <row r="49" spans="1:21" x14ac:dyDescent="0.25">
      <c r="A49" s="2"/>
      <c r="B49" s="2"/>
      <c r="C49" s="22" t="s">
        <v>20</v>
      </c>
      <c r="D49" s="22" t="s">
        <v>20</v>
      </c>
      <c r="E49" s="22" t="s">
        <v>20</v>
      </c>
      <c r="F49" s="22" t="s">
        <v>20</v>
      </c>
      <c r="G49" s="22" t="s">
        <v>21</v>
      </c>
      <c r="H49" s="22" t="s">
        <v>22</v>
      </c>
      <c r="I49" s="22" t="s">
        <v>22</v>
      </c>
      <c r="J49" s="22" t="s">
        <v>23</v>
      </c>
      <c r="K49" s="22" t="s">
        <v>24</v>
      </c>
      <c r="L49" s="22" t="s">
        <v>22</v>
      </c>
      <c r="M49" s="22" t="s">
        <v>22</v>
      </c>
      <c r="N49" s="22" t="s">
        <v>22</v>
      </c>
      <c r="O49" s="22" t="s">
        <v>22</v>
      </c>
      <c r="P49" s="22" t="s">
        <v>22</v>
      </c>
      <c r="Q49" s="22" t="s">
        <v>22</v>
      </c>
      <c r="R49" s="22" t="s">
        <v>22</v>
      </c>
      <c r="S49" s="22" t="s">
        <v>24</v>
      </c>
      <c r="T49" s="22" t="s">
        <v>24</v>
      </c>
      <c r="U49" s="22" t="s">
        <v>24</v>
      </c>
    </row>
    <row r="50" spans="1:21" x14ac:dyDescent="0.25">
      <c r="A50" s="3"/>
      <c r="B50" s="4" t="s">
        <v>41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3"/>
      <c r="B51" s="2" t="s">
        <v>116</v>
      </c>
      <c r="C51" s="6" t="s">
        <v>70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1" customHeight="1" x14ac:dyDescent="0.25">
      <c r="A52" s="3" t="s">
        <v>29</v>
      </c>
      <c r="B52" s="3" t="s">
        <v>30</v>
      </c>
      <c r="C52" s="3">
        <v>150</v>
      </c>
      <c r="D52" s="3">
        <v>1.2</v>
      </c>
      <c r="E52" s="3">
        <v>0.9</v>
      </c>
      <c r="F52" s="3">
        <v>6.5</v>
      </c>
      <c r="G52" s="3">
        <v>38.200000000000003</v>
      </c>
      <c r="H52" s="3">
        <v>0.01</v>
      </c>
      <c r="I52" s="3">
        <v>0.05</v>
      </c>
      <c r="J52" s="3">
        <v>5.18</v>
      </c>
      <c r="K52" s="3">
        <v>0</v>
      </c>
      <c r="L52" s="3">
        <v>0.23</v>
      </c>
      <c r="M52" s="3">
        <v>14.76</v>
      </c>
      <c r="N52" s="3">
        <v>61.01</v>
      </c>
      <c r="O52" s="3">
        <v>77.61</v>
      </c>
      <c r="P52" s="3">
        <v>7.44</v>
      </c>
      <c r="Q52" s="3">
        <v>34.75</v>
      </c>
      <c r="R52" s="3">
        <v>0.57999999999999996</v>
      </c>
      <c r="S52" s="3">
        <v>3.38</v>
      </c>
      <c r="T52" s="3">
        <v>0.66</v>
      </c>
      <c r="U52" s="3">
        <v>7.5</v>
      </c>
    </row>
    <row r="53" spans="1:21" ht="21" customHeight="1" x14ac:dyDescent="0.25">
      <c r="A53" s="3" t="s">
        <v>31</v>
      </c>
      <c r="B53" s="3" t="s">
        <v>82</v>
      </c>
      <c r="C53" s="3">
        <v>10</v>
      </c>
      <c r="D53" s="3">
        <v>1.0900000000000001</v>
      </c>
      <c r="E53" s="3">
        <v>0.13</v>
      </c>
      <c r="F53" s="3">
        <v>6.88</v>
      </c>
      <c r="G53" s="3">
        <v>33.1</v>
      </c>
      <c r="H53" s="3">
        <v>0.02</v>
      </c>
      <c r="I53" s="3">
        <v>0.01</v>
      </c>
      <c r="J53" s="3">
        <v>0</v>
      </c>
      <c r="K53" s="3">
        <v>0</v>
      </c>
      <c r="L53" s="3">
        <v>0</v>
      </c>
      <c r="M53" s="3">
        <v>46</v>
      </c>
      <c r="N53" s="3">
        <v>15</v>
      </c>
      <c r="O53" s="3">
        <v>3</v>
      </c>
      <c r="P53" s="3">
        <v>4</v>
      </c>
      <c r="Q53" s="3">
        <v>11</v>
      </c>
      <c r="R53" s="3">
        <v>0.3</v>
      </c>
      <c r="S53" s="3">
        <v>0</v>
      </c>
      <c r="T53" s="3">
        <v>0</v>
      </c>
      <c r="U53" s="3">
        <v>0</v>
      </c>
    </row>
    <row r="54" spans="1:21" ht="21" customHeight="1" x14ac:dyDescent="0.25">
      <c r="A54" s="3"/>
      <c r="B54" s="2" t="s">
        <v>117</v>
      </c>
      <c r="C54" s="2">
        <v>170</v>
      </c>
      <c r="D54" s="2">
        <v>3.4</v>
      </c>
      <c r="E54" s="2">
        <v>1.2</v>
      </c>
      <c r="F54" s="2">
        <v>20.3</v>
      </c>
      <c r="G54" s="2">
        <v>104.3</v>
      </c>
      <c r="H54" s="2">
        <v>0.06</v>
      </c>
      <c r="I54" s="2">
        <v>0.06</v>
      </c>
      <c r="J54" s="2">
        <v>5.18</v>
      </c>
      <c r="K54" s="2">
        <v>0</v>
      </c>
      <c r="L54" s="2">
        <v>0.23</v>
      </c>
      <c r="M54" s="2">
        <v>135.76</v>
      </c>
      <c r="N54" s="2">
        <v>98.01</v>
      </c>
      <c r="O54" s="2">
        <v>83.61</v>
      </c>
      <c r="P54" s="2">
        <v>16.64</v>
      </c>
      <c r="Q54" s="2">
        <v>58.95</v>
      </c>
      <c r="R54" s="2">
        <v>1.1599999999999999</v>
      </c>
      <c r="S54" s="2">
        <v>3.38</v>
      </c>
      <c r="T54" s="2">
        <v>0.66</v>
      </c>
      <c r="U54" s="2">
        <v>7.5</v>
      </c>
    </row>
    <row r="55" spans="1:21" ht="21" customHeight="1" x14ac:dyDescent="0.25">
      <c r="A55" s="3"/>
      <c r="B55" s="2" t="s">
        <v>115</v>
      </c>
      <c r="C55" s="6" t="s">
        <v>70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42.75" customHeight="1" x14ac:dyDescent="0.25">
      <c r="A56" s="3" t="s">
        <v>42</v>
      </c>
      <c r="B56" s="17" t="s">
        <v>77</v>
      </c>
      <c r="C56" s="3">
        <v>60</v>
      </c>
      <c r="D56" s="3">
        <v>0.8</v>
      </c>
      <c r="E56" s="3">
        <v>2.7</v>
      </c>
      <c r="F56" s="3">
        <v>4.5999999999999996</v>
      </c>
      <c r="G56" s="3">
        <v>45.6</v>
      </c>
      <c r="H56" s="3">
        <v>0.01</v>
      </c>
      <c r="I56" s="3">
        <v>0.02</v>
      </c>
      <c r="J56" s="3">
        <v>0.68</v>
      </c>
      <c r="K56" s="3">
        <v>0</v>
      </c>
      <c r="L56" s="3">
        <v>2.2799999999999998</v>
      </c>
      <c r="M56" s="3">
        <v>78.77</v>
      </c>
      <c r="N56" s="3">
        <v>136.27000000000001</v>
      </c>
      <c r="O56" s="3">
        <v>19.21</v>
      </c>
      <c r="P56" s="3">
        <v>10.95</v>
      </c>
      <c r="Q56" s="3">
        <v>21.51</v>
      </c>
      <c r="R56" s="3">
        <v>0.7</v>
      </c>
      <c r="S56" s="3">
        <v>11.99</v>
      </c>
      <c r="T56" s="3">
        <v>0.35</v>
      </c>
      <c r="U56" s="3">
        <v>11.4</v>
      </c>
    </row>
    <row r="57" spans="1:21" ht="26.25" customHeight="1" x14ac:dyDescent="0.25">
      <c r="A57" s="3" t="s">
        <v>43</v>
      </c>
      <c r="B57" s="3" t="s">
        <v>44</v>
      </c>
      <c r="C57" s="3">
        <v>150</v>
      </c>
      <c r="D57" s="3">
        <v>5.3</v>
      </c>
      <c r="E57" s="3">
        <v>4.9000000000000004</v>
      </c>
      <c r="F57" s="3">
        <v>32.799999999999997</v>
      </c>
      <c r="G57" s="3">
        <v>196.8</v>
      </c>
      <c r="H57" s="3">
        <v>0.06</v>
      </c>
      <c r="I57" s="3">
        <v>0.02</v>
      </c>
      <c r="J57" s="3">
        <v>18.36</v>
      </c>
      <c r="K57" s="3">
        <v>0.09</v>
      </c>
      <c r="L57" s="3">
        <v>0</v>
      </c>
      <c r="M57" s="3">
        <v>149.04</v>
      </c>
      <c r="N57" s="3">
        <v>53.8</v>
      </c>
      <c r="O57" s="3">
        <v>105.83</v>
      </c>
      <c r="P57" s="3">
        <v>7.19</v>
      </c>
      <c r="Q57" s="3">
        <v>40.700000000000003</v>
      </c>
      <c r="R57" s="3">
        <v>0.73</v>
      </c>
      <c r="S57" s="3">
        <v>20.77</v>
      </c>
      <c r="T57" s="3">
        <v>0.06</v>
      </c>
      <c r="U57" s="3">
        <v>11.92</v>
      </c>
    </row>
    <row r="58" spans="1:21" ht="21" customHeight="1" x14ac:dyDescent="0.25">
      <c r="A58" s="7" t="s">
        <v>132</v>
      </c>
      <c r="B58" s="7" t="s">
        <v>133</v>
      </c>
      <c r="C58" s="32">
        <v>100</v>
      </c>
      <c r="D58" s="3">
        <v>13.2</v>
      </c>
      <c r="E58" s="3">
        <v>22.84</v>
      </c>
      <c r="F58" s="3">
        <v>1.8</v>
      </c>
      <c r="G58" s="3">
        <v>247.15</v>
      </c>
      <c r="H58" s="3">
        <v>0</v>
      </c>
      <c r="I58" s="3">
        <v>0</v>
      </c>
      <c r="J58" s="3">
        <v>0.08</v>
      </c>
      <c r="K58" s="3">
        <v>0.01</v>
      </c>
      <c r="L58" s="3">
        <v>0</v>
      </c>
      <c r="M58" s="3">
        <v>0</v>
      </c>
      <c r="N58" s="3">
        <v>0</v>
      </c>
      <c r="O58" s="3">
        <v>7.44</v>
      </c>
      <c r="P58" s="3">
        <v>15.51</v>
      </c>
      <c r="Q58" s="3">
        <v>137.38999999999999</v>
      </c>
      <c r="R58" s="3">
        <v>1.74</v>
      </c>
      <c r="S58" s="3">
        <v>0</v>
      </c>
      <c r="T58" s="3">
        <v>0</v>
      </c>
      <c r="U58" s="3">
        <v>0</v>
      </c>
    </row>
    <row r="59" spans="1:21" ht="21" customHeight="1" x14ac:dyDescent="0.25">
      <c r="A59" s="3" t="s">
        <v>47</v>
      </c>
      <c r="B59" s="3" t="s">
        <v>48</v>
      </c>
      <c r="C59" s="3">
        <v>207</v>
      </c>
      <c r="D59" s="3">
        <v>0.2</v>
      </c>
      <c r="E59" s="3">
        <v>0.1</v>
      </c>
      <c r="F59" s="3">
        <v>6.6</v>
      </c>
      <c r="G59" s="3">
        <v>27.9</v>
      </c>
      <c r="H59" s="3">
        <v>0</v>
      </c>
      <c r="I59" s="3">
        <v>0.01</v>
      </c>
      <c r="J59" s="3">
        <v>0.38</v>
      </c>
      <c r="K59" s="3">
        <v>0</v>
      </c>
      <c r="L59" s="3">
        <v>1.1599999999999999</v>
      </c>
      <c r="M59" s="3">
        <v>1.26</v>
      </c>
      <c r="N59" s="3">
        <v>30.23</v>
      </c>
      <c r="O59" s="3">
        <v>67</v>
      </c>
      <c r="P59" s="3">
        <v>4.5599999999999996</v>
      </c>
      <c r="Q59" s="3">
        <v>8.52</v>
      </c>
      <c r="R59" s="3">
        <v>0.77</v>
      </c>
      <c r="S59" s="3">
        <v>0.01</v>
      </c>
      <c r="T59" s="3">
        <v>0.02</v>
      </c>
      <c r="U59" s="3">
        <v>0.7</v>
      </c>
    </row>
    <row r="60" spans="1:21" ht="21" customHeight="1" x14ac:dyDescent="0.25">
      <c r="A60" s="3" t="s">
        <v>31</v>
      </c>
      <c r="B60" s="3" t="s">
        <v>33</v>
      </c>
      <c r="C60" s="3">
        <v>20</v>
      </c>
      <c r="D60" s="3">
        <v>1.3</v>
      </c>
      <c r="E60" s="3">
        <v>0.2</v>
      </c>
      <c r="F60" s="3">
        <v>6.7</v>
      </c>
      <c r="G60" s="3">
        <v>34.200000000000003</v>
      </c>
      <c r="H60" s="3">
        <v>0.04</v>
      </c>
      <c r="I60" s="3">
        <v>0.02</v>
      </c>
      <c r="J60" s="3">
        <v>0</v>
      </c>
      <c r="K60" s="3">
        <v>0</v>
      </c>
      <c r="L60" s="3">
        <v>0</v>
      </c>
      <c r="M60" s="3">
        <v>122</v>
      </c>
      <c r="N60" s="3">
        <v>49</v>
      </c>
      <c r="O60" s="3">
        <v>7</v>
      </c>
      <c r="P60" s="3">
        <v>9.4</v>
      </c>
      <c r="Q60" s="3">
        <v>31.6</v>
      </c>
      <c r="R60" s="3">
        <v>0.78</v>
      </c>
      <c r="S60" s="3">
        <v>0</v>
      </c>
      <c r="T60" s="3">
        <v>6.18</v>
      </c>
      <c r="U60" s="3">
        <v>0</v>
      </c>
    </row>
    <row r="61" spans="1:21" ht="21" customHeight="1" x14ac:dyDescent="0.25">
      <c r="A61" s="3" t="s">
        <v>31</v>
      </c>
      <c r="B61" s="3" t="s">
        <v>32</v>
      </c>
      <c r="C61" s="3">
        <v>30</v>
      </c>
      <c r="D61" s="3">
        <v>2.2999999999999998</v>
      </c>
      <c r="E61" s="3">
        <v>0.2</v>
      </c>
      <c r="F61" s="3">
        <v>14.8</v>
      </c>
      <c r="G61" s="3">
        <v>70.3</v>
      </c>
      <c r="H61" s="3">
        <v>0.03</v>
      </c>
      <c r="I61" s="3">
        <v>0.01</v>
      </c>
      <c r="J61" s="3">
        <v>0</v>
      </c>
      <c r="K61" s="3">
        <v>0</v>
      </c>
      <c r="L61" s="3">
        <v>0</v>
      </c>
      <c r="M61" s="3">
        <v>149.69999999999999</v>
      </c>
      <c r="N61" s="3">
        <v>27.9</v>
      </c>
      <c r="O61" s="3">
        <v>6</v>
      </c>
      <c r="P61" s="3">
        <v>4.2</v>
      </c>
      <c r="Q61" s="3">
        <v>19.5</v>
      </c>
      <c r="R61" s="3">
        <v>0.33</v>
      </c>
      <c r="S61" s="3">
        <v>0.96</v>
      </c>
      <c r="T61" s="3">
        <v>1.8</v>
      </c>
      <c r="U61" s="3">
        <v>4.3499999999999996</v>
      </c>
    </row>
    <row r="62" spans="1:21" ht="21" customHeight="1" x14ac:dyDescent="0.25">
      <c r="A62" s="3"/>
      <c r="B62" s="2" t="s">
        <v>34</v>
      </c>
      <c r="C62" s="2">
        <f>SUM(C56:C61)</f>
        <v>567</v>
      </c>
      <c r="D62" s="2">
        <f>SUM(D56:D61)</f>
        <v>23.099999999999998</v>
      </c>
      <c r="E62" s="2">
        <f t="shared" ref="E62:U62" si="4">SUM(E56:E61)</f>
        <v>30.94</v>
      </c>
      <c r="F62" s="2">
        <f t="shared" si="4"/>
        <v>67.3</v>
      </c>
      <c r="G62" s="2">
        <f t="shared" si="4"/>
        <v>621.95000000000005</v>
      </c>
      <c r="H62" s="2">
        <f t="shared" si="4"/>
        <v>0.13999999999999999</v>
      </c>
      <c r="I62" s="2">
        <f t="shared" si="4"/>
        <v>0.08</v>
      </c>
      <c r="J62" s="2">
        <f t="shared" si="4"/>
        <v>19.499999999999996</v>
      </c>
      <c r="K62" s="2">
        <f t="shared" si="4"/>
        <v>9.9999999999999992E-2</v>
      </c>
      <c r="L62" s="2">
        <f t="shared" si="4"/>
        <v>3.4399999999999995</v>
      </c>
      <c r="M62" s="2">
        <f t="shared" si="4"/>
        <v>500.77</v>
      </c>
      <c r="N62" s="2">
        <f t="shared" si="4"/>
        <v>297.19999999999993</v>
      </c>
      <c r="O62" s="2">
        <f t="shared" si="4"/>
        <v>212.48</v>
      </c>
      <c r="P62" s="2">
        <f t="shared" si="4"/>
        <v>51.81</v>
      </c>
      <c r="Q62" s="2">
        <f t="shared" si="4"/>
        <v>259.22000000000003</v>
      </c>
      <c r="R62" s="2">
        <f t="shared" si="4"/>
        <v>5.05</v>
      </c>
      <c r="S62" s="2">
        <f t="shared" si="4"/>
        <v>33.729999999999997</v>
      </c>
      <c r="T62" s="2">
        <f t="shared" si="4"/>
        <v>8.41</v>
      </c>
      <c r="U62" s="2">
        <f t="shared" si="4"/>
        <v>28.369999999999997</v>
      </c>
    </row>
    <row r="63" spans="1:21" ht="21" customHeight="1" x14ac:dyDescent="0.25">
      <c r="A63" s="3"/>
      <c r="B63" s="5" t="s">
        <v>35</v>
      </c>
      <c r="C63" s="5">
        <f t="shared" ref="C63:U63" si="5">C62+C54</f>
        <v>737</v>
      </c>
      <c r="D63" s="5">
        <f t="shared" si="5"/>
        <v>26.499999999999996</v>
      </c>
      <c r="E63" s="5">
        <f t="shared" si="5"/>
        <v>32.14</v>
      </c>
      <c r="F63" s="5">
        <f t="shared" si="5"/>
        <v>87.6</v>
      </c>
      <c r="G63" s="5">
        <f t="shared" si="5"/>
        <v>726.25</v>
      </c>
      <c r="H63" s="5">
        <f t="shared" si="5"/>
        <v>0.19999999999999998</v>
      </c>
      <c r="I63" s="5">
        <f t="shared" si="5"/>
        <v>0.14000000000000001</v>
      </c>
      <c r="J63" s="5">
        <f t="shared" si="5"/>
        <v>24.679999999999996</v>
      </c>
      <c r="K63" s="5">
        <f t="shared" si="5"/>
        <v>9.9999999999999992E-2</v>
      </c>
      <c r="L63" s="5">
        <f t="shared" si="5"/>
        <v>3.6699999999999995</v>
      </c>
      <c r="M63" s="5">
        <f t="shared" si="5"/>
        <v>636.53</v>
      </c>
      <c r="N63" s="5">
        <f t="shared" si="5"/>
        <v>395.20999999999992</v>
      </c>
      <c r="O63" s="5">
        <f t="shared" si="5"/>
        <v>296.08999999999997</v>
      </c>
      <c r="P63" s="5">
        <f t="shared" si="5"/>
        <v>68.45</v>
      </c>
      <c r="Q63" s="5">
        <f t="shared" si="5"/>
        <v>318.17</v>
      </c>
      <c r="R63" s="5">
        <f t="shared" si="5"/>
        <v>6.21</v>
      </c>
      <c r="S63" s="5">
        <f t="shared" si="5"/>
        <v>37.11</v>
      </c>
      <c r="T63" s="5">
        <f t="shared" si="5"/>
        <v>9.07</v>
      </c>
      <c r="U63" s="5">
        <f t="shared" si="5"/>
        <v>35.869999999999997</v>
      </c>
    </row>
    <row r="64" spans="1:21" ht="21" customHeight="1" x14ac:dyDescent="0.25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  <c r="U64" s="15"/>
    </row>
    <row r="65" spans="1:21" ht="18.75" x14ac:dyDescent="0.3">
      <c r="A65" s="41" t="s">
        <v>94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1:21" ht="15.75" x14ac:dyDescent="0.25">
      <c r="A66" s="42" t="s">
        <v>0</v>
      </c>
      <c r="B66" s="42" t="s">
        <v>105</v>
      </c>
      <c r="C66" s="43" t="s">
        <v>1</v>
      </c>
      <c r="D66" s="45" t="s">
        <v>106</v>
      </c>
      <c r="E66" s="46"/>
      <c r="F66" s="47"/>
      <c r="G66" s="48" t="s">
        <v>5</v>
      </c>
      <c r="H66" s="50" t="s">
        <v>103</v>
      </c>
      <c r="I66" s="50"/>
      <c r="J66" s="50"/>
      <c r="K66" s="50"/>
      <c r="L66" s="50"/>
      <c r="M66" s="50" t="s">
        <v>104</v>
      </c>
      <c r="N66" s="50"/>
      <c r="O66" s="50"/>
      <c r="P66" s="50"/>
      <c r="Q66" s="50"/>
      <c r="R66" s="50"/>
      <c r="S66" s="50"/>
      <c r="T66" s="50"/>
      <c r="U66" s="50"/>
    </row>
    <row r="67" spans="1:21" ht="30" x14ac:dyDescent="0.25">
      <c r="A67" s="42"/>
      <c r="B67" s="42"/>
      <c r="C67" s="44"/>
      <c r="D67" s="25" t="s">
        <v>2</v>
      </c>
      <c r="E67" s="26" t="s">
        <v>3</v>
      </c>
      <c r="F67" s="26" t="s">
        <v>4</v>
      </c>
      <c r="G67" s="49"/>
      <c r="H67" s="22" t="s">
        <v>6</v>
      </c>
      <c r="I67" s="22" t="s">
        <v>7</v>
      </c>
      <c r="J67" s="22" t="s">
        <v>8</v>
      </c>
      <c r="K67" s="22" t="s">
        <v>9</v>
      </c>
      <c r="L67" s="22" t="s">
        <v>10</v>
      </c>
      <c r="M67" s="22" t="s">
        <v>11</v>
      </c>
      <c r="N67" s="22" t="s">
        <v>12</v>
      </c>
      <c r="O67" s="22" t="s">
        <v>13</v>
      </c>
      <c r="P67" s="22" t="s">
        <v>14</v>
      </c>
      <c r="Q67" s="22" t="s">
        <v>15</v>
      </c>
      <c r="R67" s="22" t="s">
        <v>16</v>
      </c>
      <c r="S67" s="22" t="s">
        <v>17</v>
      </c>
      <c r="T67" s="22" t="s">
        <v>18</v>
      </c>
      <c r="U67" s="22" t="s">
        <v>19</v>
      </c>
    </row>
    <row r="68" spans="1:21" x14ac:dyDescent="0.25">
      <c r="A68" s="2"/>
      <c r="B68" s="2"/>
      <c r="C68" s="22" t="s">
        <v>20</v>
      </c>
      <c r="D68" s="22" t="s">
        <v>20</v>
      </c>
      <c r="E68" s="22" t="s">
        <v>20</v>
      </c>
      <c r="F68" s="22" t="s">
        <v>20</v>
      </c>
      <c r="G68" s="22" t="s">
        <v>21</v>
      </c>
      <c r="H68" s="22" t="s">
        <v>22</v>
      </c>
      <c r="I68" s="22" t="s">
        <v>22</v>
      </c>
      <c r="J68" s="22" t="s">
        <v>23</v>
      </c>
      <c r="K68" s="22" t="s">
        <v>24</v>
      </c>
      <c r="L68" s="22" t="s">
        <v>22</v>
      </c>
      <c r="M68" s="22" t="s">
        <v>22</v>
      </c>
      <c r="N68" s="22" t="s">
        <v>22</v>
      </c>
      <c r="O68" s="22" t="s">
        <v>22</v>
      </c>
      <c r="P68" s="22" t="s">
        <v>22</v>
      </c>
      <c r="Q68" s="22" t="s">
        <v>22</v>
      </c>
      <c r="R68" s="22" t="s">
        <v>22</v>
      </c>
      <c r="S68" s="22" t="s">
        <v>24</v>
      </c>
      <c r="T68" s="22" t="s">
        <v>24</v>
      </c>
      <c r="U68" s="22" t="s">
        <v>24</v>
      </c>
    </row>
    <row r="69" spans="1:21" x14ac:dyDescent="0.25">
      <c r="A69" s="3"/>
      <c r="B69" s="4" t="s">
        <v>49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3"/>
      <c r="B70" s="2" t="s">
        <v>116</v>
      </c>
      <c r="C70" s="6" t="s">
        <v>70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21" customHeight="1" x14ac:dyDescent="0.25">
      <c r="A71" s="3" t="s">
        <v>87</v>
      </c>
      <c r="B71" s="3" t="s">
        <v>88</v>
      </c>
      <c r="C71" s="3">
        <v>150</v>
      </c>
      <c r="D71" s="3">
        <v>6.2</v>
      </c>
      <c r="E71" s="3">
        <v>7.6</v>
      </c>
      <c r="F71" s="3">
        <v>28.2</v>
      </c>
      <c r="G71" s="3">
        <v>206.2</v>
      </c>
      <c r="H71" s="3">
        <v>0.14000000000000001</v>
      </c>
      <c r="I71" s="3">
        <v>0.11</v>
      </c>
      <c r="J71" s="3">
        <v>31.22</v>
      </c>
      <c r="K71" s="3">
        <v>0.1</v>
      </c>
      <c r="L71" s="3">
        <v>0.41</v>
      </c>
      <c r="M71" s="3">
        <v>254.01</v>
      </c>
      <c r="N71" s="3">
        <v>162.16999999999999</v>
      </c>
      <c r="O71" s="3">
        <v>107.34</v>
      </c>
      <c r="P71" s="3">
        <v>36.72</v>
      </c>
      <c r="Q71" s="3">
        <v>139.54</v>
      </c>
      <c r="R71" s="3">
        <v>0.99</v>
      </c>
      <c r="S71" s="3">
        <v>38.71</v>
      </c>
      <c r="T71" s="3">
        <v>2.33</v>
      </c>
      <c r="U71" s="3">
        <v>26.31</v>
      </c>
    </row>
    <row r="72" spans="1:21" ht="21" customHeight="1" x14ac:dyDescent="0.25">
      <c r="A72" s="3" t="s">
        <v>85</v>
      </c>
      <c r="B72" s="3" t="s">
        <v>86</v>
      </c>
      <c r="C72" s="3">
        <v>150</v>
      </c>
      <c r="D72" s="3">
        <v>0.1</v>
      </c>
      <c r="E72" s="3">
        <v>0</v>
      </c>
      <c r="F72" s="3">
        <v>0</v>
      </c>
      <c r="G72" s="3">
        <v>1.1000000000000001</v>
      </c>
      <c r="H72" s="3">
        <v>0</v>
      </c>
      <c r="I72" s="3">
        <v>0.01</v>
      </c>
      <c r="J72" s="3">
        <v>0.23</v>
      </c>
      <c r="K72" s="3">
        <v>0</v>
      </c>
      <c r="L72" s="3">
        <v>0.03</v>
      </c>
      <c r="M72" s="3">
        <v>0.47</v>
      </c>
      <c r="N72" s="3">
        <v>15.44</v>
      </c>
      <c r="O72" s="3">
        <v>49.47</v>
      </c>
      <c r="P72" s="3">
        <v>2.87</v>
      </c>
      <c r="Q72" s="3">
        <v>5.38</v>
      </c>
      <c r="R72" s="3">
        <v>0.54</v>
      </c>
      <c r="S72" s="3">
        <v>0</v>
      </c>
      <c r="T72" s="3">
        <v>0</v>
      </c>
      <c r="U72" s="3">
        <v>0</v>
      </c>
    </row>
    <row r="73" spans="1:21" ht="21" customHeight="1" x14ac:dyDescent="0.25">
      <c r="A73" s="3"/>
      <c r="B73" s="2" t="s">
        <v>117</v>
      </c>
      <c r="C73" s="2">
        <v>300</v>
      </c>
      <c r="D73" s="2">
        <v>6.3</v>
      </c>
      <c r="E73" s="2">
        <v>7.6</v>
      </c>
      <c r="F73" s="2">
        <v>28.2</v>
      </c>
      <c r="G73" s="2">
        <v>207.3</v>
      </c>
      <c r="H73" s="2">
        <v>0.14000000000000001</v>
      </c>
      <c r="I73" s="2">
        <v>0.12</v>
      </c>
      <c r="J73" s="2">
        <v>31.45</v>
      </c>
      <c r="K73" s="2">
        <v>0.1</v>
      </c>
      <c r="L73" s="2">
        <v>0.44</v>
      </c>
      <c r="M73" s="2">
        <v>254.48</v>
      </c>
      <c r="N73" s="2">
        <v>177.61</v>
      </c>
      <c r="O73" s="2">
        <v>156.81</v>
      </c>
      <c r="P73" s="2">
        <v>39.590000000000003</v>
      </c>
      <c r="Q73" s="2">
        <v>144.91999999999999</v>
      </c>
      <c r="R73" s="2">
        <v>1.53</v>
      </c>
      <c r="S73" s="2">
        <v>38.71</v>
      </c>
      <c r="T73" s="2">
        <v>2.33</v>
      </c>
      <c r="U73" s="2">
        <v>26.31</v>
      </c>
    </row>
    <row r="74" spans="1:21" ht="21" customHeight="1" x14ac:dyDescent="0.25">
      <c r="A74" s="3"/>
      <c r="B74" s="2" t="s">
        <v>115</v>
      </c>
      <c r="C74" s="6" t="s">
        <v>70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42.75" customHeight="1" x14ac:dyDescent="0.25">
      <c r="A75" s="3" t="s">
        <v>143</v>
      </c>
      <c r="B75" s="17" t="s">
        <v>144</v>
      </c>
      <c r="C75" s="3">
        <v>60</v>
      </c>
      <c r="D75" s="3">
        <v>0.8</v>
      </c>
      <c r="E75" s="3">
        <v>6.1</v>
      </c>
      <c r="F75" s="3">
        <v>3.6</v>
      </c>
      <c r="G75" s="3">
        <v>72.5</v>
      </c>
      <c r="H75" s="3">
        <v>0.02</v>
      </c>
      <c r="I75" s="3">
        <v>0.02</v>
      </c>
      <c r="J75" s="3">
        <v>241.63</v>
      </c>
      <c r="K75" s="3">
        <v>0</v>
      </c>
      <c r="L75" s="3">
        <v>17.32</v>
      </c>
      <c r="M75" s="3">
        <v>87.51</v>
      </c>
      <c r="N75" s="3">
        <v>160.13999999999999</v>
      </c>
      <c r="O75" s="3">
        <v>23.5</v>
      </c>
      <c r="P75" s="3">
        <v>11.17</v>
      </c>
      <c r="Q75" s="3">
        <v>18.8</v>
      </c>
      <c r="R75" s="3">
        <v>0.56000000000000005</v>
      </c>
      <c r="S75" s="3">
        <v>9.8699999999999992</v>
      </c>
      <c r="T75" s="3">
        <v>0.15</v>
      </c>
      <c r="U75" s="3">
        <v>10.98</v>
      </c>
    </row>
    <row r="76" spans="1:21" ht="21" customHeight="1" x14ac:dyDescent="0.25">
      <c r="A76" s="3" t="s">
        <v>50</v>
      </c>
      <c r="B76" s="3" t="s">
        <v>51</v>
      </c>
      <c r="C76" s="3">
        <v>150</v>
      </c>
      <c r="D76" s="3">
        <v>3.1</v>
      </c>
      <c r="E76" s="3">
        <v>5.3</v>
      </c>
      <c r="F76" s="3">
        <v>19.8</v>
      </c>
      <c r="G76" s="3">
        <v>139.4</v>
      </c>
      <c r="H76" s="3">
        <v>0.12</v>
      </c>
      <c r="I76" s="3">
        <v>0.11</v>
      </c>
      <c r="J76" s="3">
        <v>23.8</v>
      </c>
      <c r="K76" s="3">
        <v>0.09</v>
      </c>
      <c r="L76" s="3">
        <v>10.199999999999999</v>
      </c>
      <c r="M76" s="3">
        <v>161.78</v>
      </c>
      <c r="N76" s="3">
        <v>624.83000000000004</v>
      </c>
      <c r="O76" s="3">
        <v>39.49</v>
      </c>
      <c r="P76" s="3">
        <v>28.23</v>
      </c>
      <c r="Q76" s="3">
        <v>84.47</v>
      </c>
      <c r="R76" s="3">
        <v>1.03</v>
      </c>
      <c r="S76" s="3">
        <v>28.46</v>
      </c>
      <c r="T76" s="3">
        <v>0.78</v>
      </c>
      <c r="U76" s="3">
        <v>42.79</v>
      </c>
    </row>
    <row r="77" spans="1:21" ht="21.75" customHeight="1" x14ac:dyDescent="0.25">
      <c r="A77" s="7" t="s">
        <v>130</v>
      </c>
      <c r="B77" s="7" t="s">
        <v>128</v>
      </c>
      <c r="C77" s="32" t="s">
        <v>129</v>
      </c>
      <c r="D77" s="3">
        <v>13.8</v>
      </c>
      <c r="E77" s="3">
        <v>14.8</v>
      </c>
      <c r="F77" s="3">
        <v>3.9</v>
      </c>
      <c r="G77" s="3">
        <v>211</v>
      </c>
      <c r="H77" s="3">
        <v>0.1</v>
      </c>
      <c r="I77" s="3">
        <v>0</v>
      </c>
      <c r="J77" s="3">
        <v>0</v>
      </c>
      <c r="K77" s="3">
        <v>0</v>
      </c>
      <c r="L77" s="3">
        <v>1.5</v>
      </c>
      <c r="M77" s="3">
        <v>0</v>
      </c>
      <c r="N77" s="3">
        <v>0</v>
      </c>
      <c r="O77" s="3">
        <v>26.4</v>
      </c>
      <c r="P77" s="3">
        <v>16.600000000000001</v>
      </c>
      <c r="Q77" s="3">
        <v>115.3</v>
      </c>
      <c r="R77" s="3">
        <v>0.9</v>
      </c>
      <c r="S77" s="3">
        <v>0</v>
      </c>
      <c r="T77" s="3">
        <v>0</v>
      </c>
      <c r="U77" s="3">
        <v>0</v>
      </c>
    </row>
    <row r="78" spans="1:21" ht="27.75" customHeight="1" x14ac:dyDescent="0.25">
      <c r="A78" s="3" t="s">
        <v>52</v>
      </c>
      <c r="B78" s="3" t="s">
        <v>61</v>
      </c>
      <c r="C78" s="3">
        <v>200</v>
      </c>
      <c r="D78" s="3">
        <v>3.9</v>
      </c>
      <c r="E78" s="3">
        <v>2.9</v>
      </c>
      <c r="F78" s="3">
        <v>11.2</v>
      </c>
      <c r="G78" s="3">
        <v>86</v>
      </c>
      <c r="H78" s="3">
        <v>0.03</v>
      </c>
      <c r="I78" s="3">
        <v>0.13</v>
      </c>
      <c r="J78" s="3">
        <v>13.29</v>
      </c>
      <c r="K78" s="3">
        <v>0</v>
      </c>
      <c r="L78" s="3">
        <v>0.52</v>
      </c>
      <c r="M78" s="3">
        <v>38.549999999999997</v>
      </c>
      <c r="N78" s="3">
        <v>183.98</v>
      </c>
      <c r="O78" s="3">
        <v>148.32</v>
      </c>
      <c r="P78" s="3">
        <v>30.67</v>
      </c>
      <c r="Q78" s="3">
        <v>106.79</v>
      </c>
      <c r="R78" s="3">
        <v>1.06</v>
      </c>
      <c r="S78" s="3">
        <v>9</v>
      </c>
      <c r="T78" s="3">
        <v>1.76</v>
      </c>
      <c r="U78" s="3">
        <v>20</v>
      </c>
    </row>
    <row r="79" spans="1:21" ht="21" customHeight="1" x14ac:dyDescent="0.25">
      <c r="A79" s="3" t="s">
        <v>31</v>
      </c>
      <c r="B79" s="3" t="s">
        <v>33</v>
      </c>
      <c r="C79" s="3">
        <v>20</v>
      </c>
      <c r="D79" s="3">
        <v>1.3</v>
      </c>
      <c r="E79" s="3">
        <v>0.2</v>
      </c>
      <c r="F79" s="3">
        <v>6.7</v>
      </c>
      <c r="G79" s="3">
        <v>34.200000000000003</v>
      </c>
      <c r="H79" s="3">
        <v>0.04</v>
      </c>
      <c r="I79" s="3">
        <v>0.02</v>
      </c>
      <c r="J79" s="3">
        <v>0</v>
      </c>
      <c r="K79" s="3">
        <v>0</v>
      </c>
      <c r="L79" s="3">
        <v>0</v>
      </c>
      <c r="M79" s="3">
        <v>122</v>
      </c>
      <c r="N79" s="3">
        <v>49</v>
      </c>
      <c r="O79" s="3">
        <v>7</v>
      </c>
      <c r="P79" s="3">
        <v>9.4</v>
      </c>
      <c r="Q79" s="3">
        <v>31.6</v>
      </c>
      <c r="R79" s="3">
        <v>0.78</v>
      </c>
      <c r="S79" s="3">
        <v>0</v>
      </c>
      <c r="T79" s="3">
        <v>6.18</v>
      </c>
      <c r="U79" s="3">
        <v>0</v>
      </c>
    </row>
    <row r="80" spans="1:21" ht="21" customHeight="1" x14ac:dyDescent="0.25">
      <c r="A80" s="3" t="s">
        <v>31</v>
      </c>
      <c r="B80" s="3" t="s">
        <v>32</v>
      </c>
      <c r="C80" s="3">
        <v>30</v>
      </c>
      <c r="D80" s="3">
        <v>2.2999999999999998</v>
      </c>
      <c r="E80" s="3">
        <v>0.2</v>
      </c>
      <c r="F80" s="3">
        <v>14.8</v>
      </c>
      <c r="G80" s="3">
        <v>70.3</v>
      </c>
      <c r="H80" s="3">
        <v>0.03</v>
      </c>
      <c r="I80" s="3">
        <v>0.01</v>
      </c>
      <c r="J80" s="3">
        <v>0</v>
      </c>
      <c r="K80" s="3">
        <v>0</v>
      </c>
      <c r="L80" s="3">
        <v>0</v>
      </c>
      <c r="M80" s="3">
        <v>149.69999999999999</v>
      </c>
      <c r="N80" s="3">
        <v>27.9</v>
      </c>
      <c r="O80" s="3">
        <v>6</v>
      </c>
      <c r="P80" s="3">
        <v>4.2</v>
      </c>
      <c r="Q80" s="3">
        <v>19.5</v>
      </c>
      <c r="R80" s="3">
        <v>0.33</v>
      </c>
      <c r="S80" s="3">
        <v>0.96</v>
      </c>
      <c r="T80" s="3">
        <v>1.8</v>
      </c>
      <c r="U80" s="3">
        <v>4.3499999999999996</v>
      </c>
    </row>
    <row r="81" spans="1:21" ht="21" customHeight="1" x14ac:dyDescent="0.25">
      <c r="A81" s="3"/>
      <c r="B81" s="2" t="s">
        <v>34</v>
      </c>
      <c r="C81" s="2">
        <v>560</v>
      </c>
      <c r="D81" s="2">
        <f>SUM(D75:D80)</f>
        <v>25.200000000000003</v>
      </c>
      <c r="E81" s="2">
        <f t="shared" ref="E81:U81" si="6">SUM(E75:E80)</f>
        <v>29.499999999999996</v>
      </c>
      <c r="F81" s="2">
        <f t="shared" si="6"/>
        <v>60</v>
      </c>
      <c r="G81" s="2">
        <f t="shared" si="6"/>
        <v>613.4</v>
      </c>
      <c r="H81" s="2">
        <f t="shared" si="6"/>
        <v>0.33999999999999997</v>
      </c>
      <c r="I81" s="2">
        <f t="shared" si="6"/>
        <v>0.29000000000000004</v>
      </c>
      <c r="J81" s="2">
        <f t="shared" si="6"/>
        <v>278.72000000000003</v>
      </c>
      <c r="K81" s="2">
        <f t="shared" si="6"/>
        <v>0.09</v>
      </c>
      <c r="L81" s="2">
        <f t="shared" si="6"/>
        <v>29.54</v>
      </c>
      <c r="M81" s="2">
        <f t="shared" si="6"/>
        <v>559.54</v>
      </c>
      <c r="N81" s="2">
        <f t="shared" si="6"/>
        <v>1045.8500000000001</v>
      </c>
      <c r="O81" s="2">
        <f t="shared" si="6"/>
        <v>250.70999999999998</v>
      </c>
      <c r="P81" s="2">
        <f t="shared" si="6"/>
        <v>100.27000000000001</v>
      </c>
      <c r="Q81" s="2">
        <f t="shared" si="6"/>
        <v>376.46000000000004</v>
      </c>
      <c r="R81" s="2">
        <f t="shared" si="6"/>
        <v>4.66</v>
      </c>
      <c r="S81" s="2">
        <f t="shared" si="6"/>
        <v>48.29</v>
      </c>
      <c r="T81" s="2">
        <f t="shared" si="6"/>
        <v>10.67</v>
      </c>
      <c r="U81" s="2">
        <f t="shared" si="6"/>
        <v>78.11999999999999</v>
      </c>
    </row>
    <row r="82" spans="1:21" ht="21" customHeight="1" x14ac:dyDescent="0.25">
      <c r="A82" s="3"/>
      <c r="B82" s="5" t="s">
        <v>35</v>
      </c>
      <c r="C82" s="5">
        <f>C81+C73</f>
        <v>860</v>
      </c>
      <c r="D82" s="5">
        <f t="shared" ref="D82:U82" si="7">D81+D73</f>
        <v>31.500000000000004</v>
      </c>
      <c r="E82" s="5">
        <f t="shared" si="7"/>
        <v>37.099999999999994</v>
      </c>
      <c r="F82" s="5">
        <f t="shared" si="7"/>
        <v>88.2</v>
      </c>
      <c r="G82" s="5">
        <f t="shared" si="7"/>
        <v>820.7</v>
      </c>
      <c r="H82" s="5">
        <f t="shared" si="7"/>
        <v>0.48</v>
      </c>
      <c r="I82" s="5">
        <f t="shared" si="7"/>
        <v>0.41000000000000003</v>
      </c>
      <c r="J82" s="5">
        <f t="shared" si="7"/>
        <v>310.17</v>
      </c>
      <c r="K82" s="5">
        <f t="shared" si="7"/>
        <v>0.19</v>
      </c>
      <c r="L82" s="5">
        <f t="shared" si="7"/>
        <v>29.98</v>
      </c>
      <c r="M82" s="5">
        <f t="shared" si="7"/>
        <v>814.02</v>
      </c>
      <c r="N82" s="5">
        <f t="shared" si="7"/>
        <v>1223.46</v>
      </c>
      <c r="O82" s="5">
        <f t="shared" si="7"/>
        <v>407.52</v>
      </c>
      <c r="P82" s="5">
        <f t="shared" si="7"/>
        <v>139.86000000000001</v>
      </c>
      <c r="Q82" s="5">
        <f t="shared" si="7"/>
        <v>521.38</v>
      </c>
      <c r="R82" s="5">
        <f t="shared" si="7"/>
        <v>6.19</v>
      </c>
      <c r="S82" s="5">
        <f t="shared" si="7"/>
        <v>87</v>
      </c>
      <c r="T82" s="5">
        <f t="shared" si="7"/>
        <v>13</v>
      </c>
      <c r="U82" s="5">
        <f t="shared" si="7"/>
        <v>104.42999999999999</v>
      </c>
    </row>
    <row r="83" spans="1:21" ht="21" customHeight="1" x14ac:dyDescent="0.25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  <c r="U83" s="15"/>
    </row>
    <row r="84" spans="1:21" ht="18.75" x14ac:dyDescent="0.3">
      <c r="A84" s="41" t="s">
        <v>95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</row>
    <row r="85" spans="1:21" ht="15.75" x14ac:dyDescent="0.25">
      <c r="A85" s="42" t="s">
        <v>0</v>
      </c>
      <c r="B85" s="42" t="s">
        <v>105</v>
      </c>
      <c r="C85" s="43" t="s">
        <v>1</v>
      </c>
      <c r="D85" s="45" t="s">
        <v>106</v>
      </c>
      <c r="E85" s="46"/>
      <c r="F85" s="47"/>
      <c r="G85" s="48" t="s">
        <v>5</v>
      </c>
      <c r="H85" s="50" t="s">
        <v>103</v>
      </c>
      <c r="I85" s="50"/>
      <c r="J85" s="50"/>
      <c r="K85" s="50"/>
      <c r="L85" s="50"/>
      <c r="M85" s="50" t="s">
        <v>104</v>
      </c>
      <c r="N85" s="50"/>
      <c r="O85" s="50"/>
      <c r="P85" s="50"/>
      <c r="Q85" s="50"/>
      <c r="R85" s="50"/>
      <c r="S85" s="50"/>
      <c r="T85" s="50"/>
      <c r="U85" s="50"/>
    </row>
    <row r="86" spans="1:21" ht="30" x14ac:dyDescent="0.25">
      <c r="A86" s="42"/>
      <c r="B86" s="42"/>
      <c r="C86" s="44"/>
      <c r="D86" s="25" t="s">
        <v>2</v>
      </c>
      <c r="E86" s="26" t="s">
        <v>3</v>
      </c>
      <c r="F86" s="26" t="s">
        <v>4</v>
      </c>
      <c r="G86" s="49"/>
      <c r="H86" s="22" t="s">
        <v>6</v>
      </c>
      <c r="I86" s="22" t="s">
        <v>7</v>
      </c>
      <c r="J86" s="22" t="s">
        <v>8</v>
      </c>
      <c r="K86" s="22" t="s">
        <v>9</v>
      </c>
      <c r="L86" s="22" t="s">
        <v>10</v>
      </c>
      <c r="M86" s="22" t="s">
        <v>11</v>
      </c>
      <c r="N86" s="22" t="s">
        <v>12</v>
      </c>
      <c r="O86" s="22" t="s">
        <v>13</v>
      </c>
      <c r="P86" s="22" t="s">
        <v>14</v>
      </c>
      <c r="Q86" s="22" t="s">
        <v>15</v>
      </c>
      <c r="R86" s="22" t="s">
        <v>16</v>
      </c>
      <c r="S86" s="22" t="s">
        <v>17</v>
      </c>
      <c r="T86" s="22" t="s">
        <v>18</v>
      </c>
      <c r="U86" s="22" t="s">
        <v>19</v>
      </c>
    </row>
    <row r="87" spans="1:21" x14ac:dyDescent="0.25">
      <c r="A87" s="2"/>
      <c r="B87" s="2"/>
      <c r="C87" s="22" t="s">
        <v>20</v>
      </c>
      <c r="D87" s="22" t="s">
        <v>20</v>
      </c>
      <c r="E87" s="22" t="s">
        <v>20</v>
      </c>
      <c r="F87" s="22" t="s">
        <v>20</v>
      </c>
      <c r="G87" s="22" t="s">
        <v>21</v>
      </c>
      <c r="H87" s="22" t="s">
        <v>22</v>
      </c>
      <c r="I87" s="22" t="s">
        <v>22</v>
      </c>
      <c r="J87" s="22" t="s">
        <v>23</v>
      </c>
      <c r="K87" s="22" t="s">
        <v>24</v>
      </c>
      <c r="L87" s="22" t="s">
        <v>22</v>
      </c>
      <c r="M87" s="22" t="s">
        <v>22</v>
      </c>
      <c r="N87" s="22" t="s">
        <v>22</v>
      </c>
      <c r="O87" s="22" t="s">
        <v>22</v>
      </c>
      <c r="P87" s="22" t="s">
        <v>22</v>
      </c>
      <c r="Q87" s="22" t="s">
        <v>22</v>
      </c>
      <c r="R87" s="22" t="s">
        <v>22</v>
      </c>
      <c r="S87" s="22" t="s">
        <v>24</v>
      </c>
      <c r="T87" s="22" t="s">
        <v>24</v>
      </c>
      <c r="U87" s="22" t="s">
        <v>24</v>
      </c>
    </row>
    <row r="88" spans="1:21" ht="19.5" customHeight="1" x14ac:dyDescent="0.25">
      <c r="A88" s="3"/>
      <c r="B88" s="4" t="s">
        <v>54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3"/>
      <c r="B89" s="2" t="s">
        <v>116</v>
      </c>
      <c r="C89" s="6" t="s">
        <v>70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21" customHeight="1" x14ac:dyDescent="0.25">
      <c r="A90" s="3" t="s">
        <v>43</v>
      </c>
      <c r="B90" s="3" t="s">
        <v>44</v>
      </c>
      <c r="C90" s="3">
        <v>150</v>
      </c>
      <c r="D90" s="3">
        <v>5.3</v>
      </c>
      <c r="E90" s="3">
        <v>4.9000000000000004</v>
      </c>
      <c r="F90" s="3">
        <v>32.799999999999997</v>
      </c>
      <c r="G90" s="3">
        <v>196.8</v>
      </c>
      <c r="H90" s="3">
        <v>0.06</v>
      </c>
      <c r="I90" s="3">
        <v>0.02</v>
      </c>
      <c r="J90" s="3">
        <v>18.36</v>
      </c>
      <c r="K90" s="3">
        <v>0.09</v>
      </c>
      <c r="L90" s="3">
        <v>0</v>
      </c>
      <c r="M90" s="3">
        <v>149.04</v>
      </c>
      <c r="N90" s="3">
        <v>53.8</v>
      </c>
      <c r="O90" s="3">
        <v>105.83</v>
      </c>
      <c r="P90" s="3">
        <v>7.19</v>
      </c>
      <c r="Q90" s="3">
        <v>40.700000000000003</v>
      </c>
      <c r="R90" s="3">
        <v>0.73</v>
      </c>
      <c r="S90" s="3">
        <v>20.77</v>
      </c>
      <c r="T90" s="3">
        <v>0.06</v>
      </c>
      <c r="U90" s="3">
        <v>11.92</v>
      </c>
    </row>
    <row r="91" spans="1:21" ht="21" customHeight="1" x14ac:dyDescent="0.25">
      <c r="A91" s="3" t="s">
        <v>52</v>
      </c>
      <c r="B91" s="3" t="s">
        <v>53</v>
      </c>
      <c r="C91" s="3">
        <v>150</v>
      </c>
      <c r="D91" s="3">
        <v>0.1</v>
      </c>
      <c r="E91" s="3">
        <v>0</v>
      </c>
      <c r="F91" s="3">
        <v>4.8</v>
      </c>
      <c r="G91" s="3">
        <v>20.100000000000001</v>
      </c>
      <c r="H91" s="3">
        <v>0</v>
      </c>
      <c r="I91" s="3">
        <v>0.01</v>
      </c>
      <c r="J91" s="3">
        <v>0.23</v>
      </c>
      <c r="K91" s="3">
        <v>0</v>
      </c>
      <c r="L91" s="3">
        <v>0.03</v>
      </c>
      <c r="M91" s="3">
        <v>0.51</v>
      </c>
      <c r="N91" s="3">
        <v>15.57</v>
      </c>
      <c r="O91" s="3">
        <v>49.56</v>
      </c>
      <c r="P91" s="3">
        <v>2.87</v>
      </c>
      <c r="Q91" s="3">
        <v>5.38</v>
      </c>
      <c r="R91" s="3">
        <v>0.55000000000000004</v>
      </c>
      <c r="S91" s="3">
        <v>0</v>
      </c>
      <c r="T91" s="3">
        <v>0</v>
      </c>
      <c r="U91" s="3">
        <v>0</v>
      </c>
    </row>
    <row r="92" spans="1:21" ht="21" customHeight="1" x14ac:dyDescent="0.25">
      <c r="A92" s="3"/>
      <c r="B92" s="2" t="s">
        <v>117</v>
      </c>
      <c r="C92" s="2">
        <v>300</v>
      </c>
      <c r="D92" s="2">
        <v>5.4</v>
      </c>
      <c r="E92" s="2">
        <v>4.9000000000000004</v>
      </c>
      <c r="F92" s="2">
        <v>37.6</v>
      </c>
      <c r="G92" s="2">
        <v>216.9</v>
      </c>
      <c r="H92" s="2">
        <v>0.06</v>
      </c>
      <c r="I92" s="2">
        <v>0.03</v>
      </c>
      <c r="J92" s="2">
        <v>18.59</v>
      </c>
      <c r="K92" s="2">
        <v>0.09</v>
      </c>
      <c r="L92" s="2">
        <v>0.03</v>
      </c>
      <c r="M92" s="2">
        <v>149.55000000000001</v>
      </c>
      <c r="N92" s="2">
        <v>69.37</v>
      </c>
      <c r="O92" s="2">
        <v>155.38999999999999</v>
      </c>
      <c r="P92" s="2">
        <v>10.06</v>
      </c>
      <c r="Q92" s="2">
        <v>46.08</v>
      </c>
      <c r="R92" s="2">
        <v>1.28</v>
      </c>
      <c r="S92" s="2">
        <v>20.77</v>
      </c>
      <c r="T92" s="2">
        <v>0.06</v>
      </c>
      <c r="U92" s="2">
        <v>11.92</v>
      </c>
    </row>
    <row r="93" spans="1:21" ht="21" customHeight="1" x14ac:dyDescent="0.25">
      <c r="A93" s="3"/>
      <c r="B93" s="2" t="s">
        <v>115</v>
      </c>
      <c r="C93" s="6" t="s">
        <v>70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5.25" customHeight="1" x14ac:dyDescent="0.25">
      <c r="A94" s="3" t="s">
        <v>26</v>
      </c>
      <c r="B94" s="17" t="s">
        <v>75</v>
      </c>
      <c r="C94" s="3">
        <v>60</v>
      </c>
      <c r="D94" s="3">
        <v>0.5</v>
      </c>
      <c r="E94" s="3">
        <v>6.1</v>
      </c>
      <c r="F94" s="3">
        <v>4.3</v>
      </c>
      <c r="G94" s="3">
        <v>74.3</v>
      </c>
      <c r="H94" s="3">
        <v>0.03</v>
      </c>
      <c r="I94" s="3">
        <v>0.03</v>
      </c>
      <c r="J94" s="3">
        <v>732.9</v>
      </c>
      <c r="K94" s="3">
        <v>0</v>
      </c>
      <c r="L94" s="3">
        <v>3.63</v>
      </c>
      <c r="M94" s="3">
        <v>89.79</v>
      </c>
      <c r="N94" s="3">
        <v>123.26</v>
      </c>
      <c r="O94" s="3">
        <v>13.5</v>
      </c>
      <c r="P94" s="3">
        <v>15.57</v>
      </c>
      <c r="Q94" s="3">
        <v>22.38</v>
      </c>
      <c r="R94" s="3">
        <v>0.66</v>
      </c>
      <c r="S94" s="3">
        <v>10.19</v>
      </c>
      <c r="T94" s="3">
        <v>0.09</v>
      </c>
      <c r="U94" s="3">
        <v>21.57</v>
      </c>
    </row>
    <row r="95" spans="1:21" ht="27.75" customHeight="1" x14ac:dyDescent="0.25">
      <c r="A95" s="7" t="s">
        <v>55</v>
      </c>
      <c r="B95" s="7" t="s">
        <v>71</v>
      </c>
      <c r="C95" s="32" t="s">
        <v>78</v>
      </c>
      <c r="D95" s="3">
        <v>15.32</v>
      </c>
      <c r="E95" s="3">
        <v>14.73</v>
      </c>
      <c r="F95" s="3">
        <v>38.58</v>
      </c>
      <c r="G95" s="3">
        <v>348.3</v>
      </c>
      <c r="H95" s="3">
        <v>7.0000000000000007E-2</v>
      </c>
      <c r="I95" s="3">
        <v>0.12</v>
      </c>
      <c r="J95" s="3">
        <v>261.60000000000002</v>
      </c>
      <c r="K95" s="3">
        <v>0.1</v>
      </c>
      <c r="L95" s="3">
        <v>0.08</v>
      </c>
      <c r="M95" s="3">
        <v>276</v>
      </c>
      <c r="N95" s="3">
        <v>267</v>
      </c>
      <c r="O95" s="3">
        <v>117</v>
      </c>
      <c r="P95" s="3">
        <v>44</v>
      </c>
      <c r="Q95" s="3">
        <v>194</v>
      </c>
      <c r="R95" s="3">
        <v>2.2000000000000002</v>
      </c>
      <c r="S95" s="3">
        <v>38.67</v>
      </c>
      <c r="T95" s="3">
        <v>7.3</v>
      </c>
      <c r="U95" s="3">
        <v>81.72</v>
      </c>
    </row>
    <row r="96" spans="1:21" ht="21" customHeight="1" x14ac:dyDescent="0.25">
      <c r="A96" s="3" t="s">
        <v>29</v>
      </c>
      <c r="B96" s="3" t="s">
        <v>72</v>
      </c>
      <c r="C96" s="3">
        <v>200</v>
      </c>
      <c r="D96" s="3">
        <v>0.98</v>
      </c>
      <c r="E96" s="3">
        <v>0.05</v>
      </c>
      <c r="F96" s="3">
        <v>15.64</v>
      </c>
      <c r="G96" s="3">
        <v>66.900000000000006</v>
      </c>
      <c r="H96" s="3">
        <v>0.01</v>
      </c>
      <c r="I96" s="3">
        <v>0.03</v>
      </c>
      <c r="J96" s="3">
        <v>69.959999999999994</v>
      </c>
      <c r="K96" s="3">
        <v>0</v>
      </c>
      <c r="L96" s="3">
        <v>0</v>
      </c>
      <c r="M96" s="3">
        <v>3</v>
      </c>
      <c r="N96" s="3">
        <v>285</v>
      </c>
      <c r="O96" s="3">
        <v>90</v>
      </c>
      <c r="P96" s="3">
        <v>18</v>
      </c>
      <c r="Q96" s="3">
        <v>25</v>
      </c>
      <c r="R96" s="3">
        <v>0.6</v>
      </c>
      <c r="S96" s="3">
        <v>0</v>
      </c>
      <c r="T96" s="3">
        <v>0</v>
      </c>
      <c r="U96" s="3">
        <v>0</v>
      </c>
    </row>
    <row r="97" spans="1:21" ht="21" customHeight="1" x14ac:dyDescent="0.25">
      <c r="A97" s="3" t="s">
        <v>31</v>
      </c>
      <c r="B97" s="3" t="s">
        <v>33</v>
      </c>
      <c r="C97" s="3">
        <v>20</v>
      </c>
      <c r="D97" s="3">
        <v>1.3</v>
      </c>
      <c r="E97" s="3">
        <v>0.2</v>
      </c>
      <c r="F97" s="3">
        <v>6.7</v>
      </c>
      <c r="G97" s="3">
        <v>34.200000000000003</v>
      </c>
      <c r="H97" s="3">
        <v>0.04</v>
      </c>
      <c r="I97" s="3">
        <v>0.02</v>
      </c>
      <c r="J97" s="3">
        <v>0</v>
      </c>
      <c r="K97" s="3">
        <v>0</v>
      </c>
      <c r="L97" s="3">
        <v>0</v>
      </c>
      <c r="M97" s="3">
        <v>122</v>
      </c>
      <c r="N97" s="3">
        <v>49</v>
      </c>
      <c r="O97" s="3">
        <v>7</v>
      </c>
      <c r="P97" s="3">
        <v>9.4</v>
      </c>
      <c r="Q97" s="3">
        <v>31.6</v>
      </c>
      <c r="R97" s="3">
        <v>0.78</v>
      </c>
      <c r="S97" s="3">
        <v>0</v>
      </c>
      <c r="T97" s="3">
        <v>6.18</v>
      </c>
      <c r="U97" s="3">
        <v>0</v>
      </c>
    </row>
    <row r="98" spans="1:21" ht="21" customHeight="1" x14ac:dyDescent="0.25">
      <c r="A98" s="3" t="s">
        <v>31</v>
      </c>
      <c r="B98" s="3" t="s">
        <v>32</v>
      </c>
      <c r="C98" s="3">
        <v>30</v>
      </c>
      <c r="D98" s="3">
        <v>2.2999999999999998</v>
      </c>
      <c r="E98" s="3">
        <v>0.2</v>
      </c>
      <c r="F98" s="3">
        <v>14.8</v>
      </c>
      <c r="G98" s="3">
        <v>70.3</v>
      </c>
      <c r="H98" s="3">
        <v>0.03</v>
      </c>
      <c r="I98" s="3">
        <v>0.01</v>
      </c>
      <c r="J98" s="3">
        <v>0</v>
      </c>
      <c r="K98" s="3">
        <v>0</v>
      </c>
      <c r="L98" s="3">
        <v>0</v>
      </c>
      <c r="M98" s="3">
        <v>149.69999999999999</v>
      </c>
      <c r="N98" s="3">
        <v>27.9</v>
      </c>
      <c r="O98" s="3">
        <v>6</v>
      </c>
      <c r="P98" s="3">
        <v>4.2</v>
      </c>
      <c r="Q98" s="3">
        <v>19.5</v>
      </c>
      <c r="R98" s="3">
        <v>0.33</v>
      </c>
      <c r="S98" s="3">
        <v>0.96</v>
      </c>
      <c r="T98" s="3">
        <v>1.8</v>
      </c>
      <c r="U98" s="3">
        <v>4.3499999999999996</v>
      </c>
    </row>
    <row r="99" spans="1:21" ht="21" customHeight="1" x14ac:dyDescent="0.25">
      <c r="A99" s="3"/>
      <c r="B99" s="2" t="s">
        <v>34</v>
      </c>
      <c r="C99" s="2">
        <v>510</v>
      </c>
      <c r="D99" s="2">
        <f>SUM(D94:D98)</f>
        <v>20.400000000000002</v>
      </c>
      <c r="E99" s="2">
        <f t="shared" ref="E99:U99" si="8">SUM(E94:E98)</f>
        <v>21.279999999999998</v>
      </c>
      <c r="F99" s="2">
        <f t="shared" si="8"/>
        <v>80.02</v>
      </c>
      <c r="G99" s="2">
        <f t="shared" si="8"/>
        <v>594</v>
      </c>
      <c r="H99" s="2">
        <f t="shared" si="8"/>
        <v>0.18</v>
      </c>
      <c r="I99" s="2">
        <f t="shared" si="8"/>
        <v>0.21</v>
      </c>
      <c r="J99" s="2">
        <f t="shared" si="8"/>
        <v>1064.46</v>
      </c>
      <c r="K99" s="2">
        <f t="shared" si="8"/>
        <v>0.1</v>
      </c>
      <c r="L99" s="2">
        <f t="shared" si="8"/>
        <v>3.71</v>
      </c>
      <c r="M99" s="2">
        <f t="shared" si="8"/>
        <v>640.49</v>
      </c>
      <c r="N99" s="2">
        <f t="shared" si="8"/>
        <v>752.16</v>
      </c>
      <c r="O99" s="2">
        <f t="shared" si="8"/>
        <v>233.5</v>
      </c>
      <c r="P99" s="2">
        <f t="shared" si="8"/>
        <v>91.17</v>
      </c>
      <c r="Q99" s="2">
        <f t="shared" si="8"/>
        <v>292.48</v>
      </c>
      <c r="R99" s="2">
        <f t="shared" si="8"/>
        <v>4.57</v>
      </c>
      <c r="S99" s="2">
        <f t="shared" si="8"/>
        <v>49.82</v>
      </c>
      <c r="T99" s="2">
        <f t="shared" si="8"/>
        <v>15.370000000000001</v>
      </c>
      <c r="U99" s="2">
        <f t="shared" si="8"/>
        <v>107.63999999999999</v>
      </c>
    </row>
    <row r="100" spans="1:21" ht="21" customHeight="1" x14ac:dyDescent="0.25">
      <c r="A100" s="3"/>
      <c r="B100" s="5" t="s">
        <v>35</v>
      </c>
      <c r="C100" s="5">
        <f t="shared" ref="C100:U100" si="9">C99+C92</f>
        <v>810</v>
      </c>
      <c r="D100" s="5">
        <f t="shared" si="9"/>
        <v>25.800000000000004</v>
      </c>
      <c r="E100" s="5">
        <f t="shared" si="9"/>
        <v>26.18</v>
      </c>
      <c r="F100" s="5">
        <f t="shared" si="9"/>
        <v>117.62</v>
      </c>
      <c r="G100" s="5">
        <f t="shared" si="9"/>
        <v>810.9</v>
      </c>
      <c r="H100" s="5">
        <f t="shared" si="9"/>
        <v>0.24</v>
      </c>
      <c r="I100" s="5">
        <f t="shared" si="9"/>
        <v>0.24</v>
      </c>
      <c r="J100" s="5">
        <f t="shared" si="9"/>
        <v>1083.05</v>
      </c>
      <c r="K100" s="5">
        <f t="shared" si="9"/>
        <v>0.19</v>
      </c>
      <c r="L100" s="5">
        <f t="shared" si="9"/>
        <v>3.7399999999999998</v>
      </c>
      <c r="M100" s="5">
        <f t="shared" si="9"/>
        <v>790.04</v>
      </c>
      <c r="N100" s="5">
        <f t="shared" si="9"/>
        <v>821.53</v>
      </c>
      <c r="O100" s="5">
        <f t="shared" si="9"/>
        <v>388.89</v>
      </c>
      <c r="P100" s="5">
        <f t="shared" si="9"/>
        <v>101.23</v>
      </c>
      <c r="Q100" s="5">
        <f t="shared" si="9"/>
        <v>338.56</v>
      </c>
      <c r="R100" s="5">
        <f t="shared" si="9"/>
        <v>5.8500000000000005</v>
      </c>
      <c r="S100" s="5">
        <f t="shared" si="9"/>
        <v>70.59</v>
      </c>
      <c r="T100" s="5">
        <f t="shared" si="9"/>
        <v>15.430000000000001</v>
      </c>
      <c r="U100" s="5">
        <f t="shared" si="9"/>
        <v>119.55999999999999</v>
      </c>
    </row>
    <row r="101" spans="1:21" ht="21" customHeight="1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  <c r="U101" s="15"/>
    </row>
    <row r="102" spans="1:21" ht="18.75" x14ac:dyDescent="0.3">
      <c r="A102" s="41" t="s">
        <v>96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</row>
    <row r="103" spans="1:21" ht="15.75" x14ac:dyDescent="0.25">
      <c r="A103" s="42" t="s">
        <v>0</v>
      </c>
      <c r="B103" s="42" t="s">
        <v>105</v>
      </c>
      <c r="C103" s="43" t="s">
        <v>1</v>
      </c>
      <c r="D103" s="45" t="s">
        <v>106</v>
      </c>
      <c r="E103" s="46"/>
      <c r="F103" s="47"/>
      <c r="G103" s="48" t="s">
        <v>5</v>
      </c>
      <c r="H103" s="50" t="s">
        <v>103</v>
      </c>
      <c r="I103" s="50"/>
      <c r="J103" s="50"/>
      <c r="K103" s="50"/>
      <c r="L103" s="50"/>
      <c r="M103" s="50" t="s">
        <v>104</v>
      </c>
      <c r="N103" s="50"/>
      <c r="O103" s="50"/>
      <c r="P103" s="50"/>
      <c r="Q103" s="50"/>
      <c r="R103" s="50"/>
      <c r="S103" s="50"/>
      <c r="T103" s="50"/>
      <c r="U103" s="50"/>
    </row>
    <row r="104" spans="1:21" ht="30" x14ac:dyDescent="0.25">
      <c r="A104" s="42"/>
      <c r="B104" s="42"/>
      <c r="C104" s="44"/>
      <c r="D104" s="25" t="s">
        <v>2</v>
      </c>
      <c r="E104" s="26" t="s">
        <v>3</v>
      </c>
      <c r="F104" s="26" t="s">
        <v>4</v>
      </c>
      <c r="G104" s="49"/>
      <c r="H104" s="22" t="s">
        <v>6</v>
      </c>
      <c r="I104" s="22" t="s">
        <v>7</v>
      </c>
      <c r="J104" s="22" t="s">
        <v>8</v>
      </c>
      <c r="K104" s="22" t="s">
        <v>9</v>
      </c>
      <c r="L104" s="22" t="s">
        <v>10</v>
      </c>
      <c r="M104" s="22" t="s">
        <v>11</v>
      </c>
      <c r="N104" s="22" t="s">
        <v>12</v>
      </c>
      <c r="O104" s="22" t="s">
        <v>13</v>
      </c>
      <c r="P104" s="22" t="s">
        <v>14</v>
      </c>
      <c r="Q104" s="22" t="s">
        <v>15</v>
      </c>
      <c r="R104" s="22" t="s">
        <v>16</v>
      </c>
      <c r="S104" s="22" t="s">
        <v>17</v>
      </c>
      <c r="T104" s="22" t="s">
        <v>18</v>
      </c>
      <c r="U104" s="22" t="s">
        <v>19</v>
      </c>
    </row>
    <row r="105" spans="1:21" x14ac:dyDescent="0.25">
      <c r="A105" s="2"/>
      <c r="B105" s="2"/>
      <c r="C105" s="22" t="s">
        <v>20</v>
      </c>
      <c r="D105" s="22" t="s">
        <v>20</v>
      </c>
      <c r="E105" s="22" t="s">
        <v>20</v>
      </c>
      <c r="F105" s="22" t="s">
        <v>20</v>
      </c>
      <c r="G105" s="22" t="s">
        <v>21</v>
      </c>
      <c r="H105" s="22" t="s">
        <v>22</v>
      </c>
      <c r="I105" s="22" t="s">
        <v>22</v>
      </c>
      <c r="J105" s="22" t="s">
        <v>23</v>
      </c>
      <c r="K105" s="22" t="s">
        <v>24</v>
      </c>
      <c r="L105" s="22" t="s">
        <v>22</v>
      </c>
      <c r="M105" s="22" t="s">
        <v>22</v>
      </c>
      <c r="N105" s="22" t="s">
        <v>22</v>
      </c>
      <c r="O105" s="22" t="s">
        <v>22</v>
      </c>
      <c r="P105" s="22" t="s">
        <v>22</v>
      </c>
      <c r="Q105" s="22" t="s">
        <v>22</v>
      </c>
      <c r="R105" s="22" t="s">
        <v>22</v>
      </c>
      <c r="S105" s="22" t="s">
        <v>24</v>
      </c>
      <c r="T105" s="22" t="s">
        <v>24</v>
      </c>
      <c r="U105" s="22" t="s">
        <v>24</v>
      </c>
    </row>
    <row r="106" spans="1:21" x14ac:dyDescent="0.25">
      <c r="A106" s="3"/>
      <c r="B106" s="4" t="s">
        <v>57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x14ac:dyDescent="0.25">
      <c r="A107" s="3"/>
      <c r="B107" s="2" t="s">
        <v>116</v>
      </c>
      <c r="C107" s="6" t="s">
        <v>70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21" customHeight="1" x14ac:dyDescent="0.25">
      <c r="A108" s="3" t="s">
        <v>47</v>
      </c>
      <c r="B108" s="3" t="s">
        <v>48</v>
      </c>
      <c r="C108" s="3">
        <v>155</v>
      </c>
      <c r="D108" s="3">
        <v>0.2</v>
      </c>
      <c r="E108" s="3">
        <v>0</v>
      </c>
      <c r="F108" s="3">
        <v>5</v>
      </c>
      <c r="G108" s="3">
        <v>20.9</v>
      </c>
      <c r="H108" s="3">
        <v>0</v>
      </c>
      <c r="I108" s="3">
        <v>0.01</v>
      </c>
      <c r="J108" s="3">
        <v>0.28999999999999998</v>
      </c>
      <c r="K108" s="3">
        <v>0</v>
      </c>
      <c r="L108" s="3">
        <v>0.87</v>
      </c>
      <c r="M108" s="3">
        <v>0.95</v>
      </c>
      <c r="N108" s="3">
        <v>22.67</v>
      </c>
      <c r="O108" s="3">
        <v>50.25</v>
      </c>
      <c r="P108" s="3">
        <v>3.42</v>
      </c>
      <c r="Q108" s="3">
        <v>6.39</v>
      </c>
      <c r="R108" s="3">
        <v>0.57999999999999996</v>
      </c>
      <c r="S108" s="3">
        <v>0.01</v>
      </c>
      <c r="T108" s="3">
        <v>0.02</v>
      </c>
      <c r="U108" s="3">
        <v>0.53</v>
      </c>
    </row>
    <row r="109" spans="1:21" ht="21" customHeight="1" x14ac:dyDescent="0.25">
      <c r="A109" s="3" t="s">
        <v>31</v>
      </c>
      <c r="B109" s="3" t="s">
        <v>82</v>
      </c>
      <c r="C109" s="3">
        <v>10</v>
      </c>
      <c r="D109" s="3">
        <v>1.0900000000000001</v>
      </c>
      <c r="E109" s="3">
        <v>0.13</v>
      </c>
      <c r="F109" s="3">
        <v>6.88</v>
      </c>
      <c r="G109" s="3">
        <v>33.1</v>
      </c>
      <c r="H109" s="3">
        <v>0.02</v>
      </c>
      <c r="I109" s="3">
        <v>0.01</v>
      </c>
      <c r="J109" s="3">
        <v>0</v>
      </c>
      <c r="K109" s="3">
        <v>0</v>
      </c>
      <c r="L109" s="3">
        <v>0</v>
      </c>
      <c r="M109" s="3">
        <v>46</v>
      </c>
      <c r="N109" s="3">
        <v>15</v>
      </c>
      <c r="O109" s="3">
        <v>3</v>
      </c>
      <c r="P109" s="3">
        <v>4</v>
      </c>
      <c r="Q109" s="3">
        <v>11</v>
      </c>
      <c r="R109" s="3">
        <v>0.3</v>
      </c>
      <c r="S109" s="3">
        <v>0</v>
      </c>
      <c r="T109" s="3">
        <v>0</v>
      </c>
      <c r="U109" s="3">
        <v>0</v>
      </c>
    </row>
    <row r="110" spans="1:21" ht="21" customHeight="1" x14ac:dyDescent="0.25">
      <c r="A110" s="3"/>
      <c r="B110" s="2" t="s">
        <v>117</v>
      </c>
      <c r="C110" s="2">
        <v>175</v>
      </c>
      <c r="D110" s="2">
        <v>2.4</v>
      </c>
      <c r="E110" s="2">
        <v>0.3</v>
      </c>
      <c r="F110" s="2">
        <v>18.8</v>
      </c>
      <c r="G110" s="2">
        <v>87</v>
      </c>
      <c r="H110" s="2">
        <v>0.05</v>
      </c>
      <c r="I110" s="2">
        <v>0.02</v>
      </c>
      <c r="J110" s="2">
        <v>0.28999999999999998</v>
      </c>
      <c r="K110" s="2">
        <v>0</v>
      </c>
      <c r="L110" s="2">
        <v>0.87</v>
      </c>
      <c r="M110" s="2">
        <v>121.95</v>
      </c>
      <c r="N110" s="2">
        <v>59.67</v>
      </c>
      <c r="O110" s="2">
        <v>56.25</v>
      </c>
      <c r="P110" s="2">
        <v>12.62</v>
      </c>
      <c r="Q110" s="2">
        <v>30.59</v>
      </c>
      <c r="R110" s="2">
        <v>1.1599999999999999</v>
      </c>
      <c r="S110" s="2">
        <v>0.01</v>
      </c>
      <c r="T110" s="2">
        <v>0.02</v>
      </c>
      <c r="U110" s="2">
        <v>0.53</v>
      </c>
    </row>
    <row r="111" spans="1:21" ht="21" customHeight="1" x14ac:dyDescent="0.25">
      <c r="A111" s="3"/>
      <c r="B111" s="2" t="s">
        <v>115</v>
      </c>
      <c r="C111" s="6" t="s">
        <v>70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21" customHeight="1" x14ac:dyDescent="0.25">
      <c r="A112" s="3" t="s">
        <v>58</v>
      </c>
      <c r="B112" s="3" t="s">
        <v>59</v>
      </c>
      <c r="C112" s="3">
        <v>60</v>
      </c>
      <c r="D112" s="3">
        <v>0.7</v>
      </c>
      <c r="E112" s="3">
        <v>5.4</v>
      </c>
      <c r="F112" s="3">
        <v>4</v>
      </c>
      <c r="G112" s="3">
        <v>67.099999999999994</v>
      </c>
      <c r="H112" s="3">
        <v>0.02</v>
      </c>
      <c r="I112" s="3">
        <v>0.02</v>
      </c>
      <c r="J112" s="3">
        <v>72.89</v>
      </c>
      <c r="K112" s="3">
        <v>0</v>
      </c>
      <c r="L112" s="3">
        <v>2.2599999999999998</v>
      </c>
      <c r="M112" s="3">
        <v>200.99</v>
      </c>
      <c r="N112" s="3">
        <v>127.85</v>
      </c>
      <c r="O112" s="3">
        <v>12.1</v>
      </c>
      <c r="P112" s="3">
        <v>9.66</v>
      </c>
      <c r="Q112" s="3">
        <v>21.4</v>
      </c>
      <c r="R112" s="3">
        <v>0.41</v>
      </c>
      <c r="S112" s="3">
        <v>7.86</v>
      </c>
      <c r="T112" s="3">
        <v>0.13</v>
      </c>
      <c r="U112" s="3">
        <v>11.85</v>
      </c>
    </row>
    <row r="113" spans="1:21" ht="21" customHeight="1" x14ac:dyDescent="0.25">
      <c r="A113" s="3" t="s">
        <v>37</v>
      </c>
      <c r="B113" s="3" t="s">
        <v>38</v>
      </c>
      <c r="C113" s="32" t="s">
        <v>76</v>
      </c>
      <c r="D113" s="3">
        <v>21</v>
      </c>
      <c r="E113" s="3">
        <v>7</v>
      </c>
      <c r="F113" s="3">
        <v>17.5</v>
      </c>
      <c r="G113" s="3">
        <v>217.3</v>
      </c>
      <c r="H113" s="3">
        <v>0.14000000000000001</v>
      </c>
      <c r="I113" s="3">
        <v>0.11</v>
      </c>
      <c r="J113" s="3">
        <v>259.68</v>
      </c>
      <c r="K113" s="3">
        <v>0</v>
      </c>
      <c r="L113" s="3">
        <v>11.25</v>
      </c>
      <c r="M113" s="3">
        <v>281.38</v>
      </c>
      <c r="N113" s="3">
        <v>738.57</v>
      </c>
      <c r="O113" s="3">
        <v>32.19</v>
      </c>
      <c r="P113" s="3">
        <v>93.35</v>
      </c>
      <c r="Q113" s="3">
        <v>192.51</v>
      </c>
      <c r="R113" s="3">
        <v>2.13</v>
      </c>
      <c r="S113" s="3">
        <v>42.97</v>
      </c>
      <c r="T113" s="3">
        <v>17.04</v>
      </c>
      <c r="U113" s="3">
        <v>156.36000000000001</v>
      </c>
    </row>
    <row r="114" spans="1:21" ht="21" customHeight="1" x14ac:dyDescent="0.25">
      <c r="A114" s="3" t="s">
        <v>60</v>
      </c>
      <c r="B114" s="3" t="s">
        <v>61</v>
      </c>
      <c r="C114" s="3">
        <v>200</v>
      </c>
      <c r="D114" s="3">
        <v>3.9</v>
      </c>
      <c r="E114" s="3">
        <v>2.9</v>
      </c>
      <c r="F114" s="3">
        <v>11.2</v>
      </c>
      <c r="G114" s="3">
        <v>86</v>
      </c>
      <c r="H114" s="3">
        <v>0.03</v>
      </c>
      <c r="I114" s="3">
        <v>0.13</v>
      </c>
      <c r="J114" s="3">
        <v>13.29</v>
      </c>
      <c r="K114" s="3">
        <v>0</v>
      </c>
      <c r="L114" s="3">
        <v>0.52</v>
      </c>
      <c r="M114" s="3">
        <v>38.549999999999997</v>
      </c>
      <c r="N114" s="3">
        <v>183.98</v>
      </c>
      <c r="O114" s="3">
        <v>148.32</v>
      </c>
      <c r="P114" s="3">
        <v>30.67</v>
      </c>
      <c r="Q114" s="3">
        <v>106.79</v>
      </c>
      <c r="R114" s="3">
        <v>1.06</v>
      </c>
      <c r="S114" s="3">
        <v>9</v>
      </c>
      <c r="T114" s="3">
        <v>1.76</v>
      </c>
      <c r="U114" s="3">
        <v>20</v>
      </c>
    </row>
    <row r="115" spans="1:21" ht="21" customHeight="1" x14ac:dyDescent="0.25">
      <c r="A115" s="3" t="s">
        <v>31</v>
      </c>
      <c r="B115" s="3" t="s">
        <v>32</v>
      </c>
      <c r="C115" s="3">
        <v>30</v>
      </c>
      <c r="D115" s="3">
        <v>2.2999999999999998</v>
      </c>
      <c r="E115" s="3">
        <v>0.2</v>
      </c>
      <c r="F115" s="3">
        <v>14.8</v>
      </c>
      <c r="G115" s="3">
        <v>70.3</v>
      </c>
      <c r="H115" s="3">
        <v>0.03</v>
      </c>
      <c r="I115" s="3">
        <v>0.01</v>
      </c>
      <c r="J115" s="3">
        <v>0</v>
      </c>
      <c r="K115" s="3">
        <v>0</v>
      </c>
      <c r="L115" s="3">
        <v>0</v>
      </c>
      <c r="M115" s="3">
        <v>149.69999999999999</v>
      </c>
      <c r="N115" s="3">
        <v>27.9</v>
      </c>
      <c r="O115" s="3">
        <v>6</v>
      </c>
      <c r="P115" s="3">
        <v>4.2</v>
      </c>
      <c r="Q115" s="3">
        <v>19.5</v>
      </c>
      <c r="R115" s="3">
        <v>0.33</v>
      </c>
      <c r="S115" s="3">
        <v>0.96</v>
      </c>
      <c r="T115" s="3">
        <v>1.8</v>
      </c>
      <c r="U115" s="3">
        <v>4.3499999999999996</v>
      </c>
    </row>
    <row r="116" spans="1:21" ht="21" customHeight="1" x14ac:dyDescent="0.25">
      <c r="A116" s="3" t="s">
        <v>31</v>
      </c>
      <c r="B116" s="3" t="s">
        <v>33</v>
      </c>
      <c r="C116" s="3">
        <v>20</v>
      </c>
      <c r="D116" s="3">
        <v>1.3</v>
      </c>
      <c r="E116" s="3">
        <v>0.2</v>
      </c>
      <c r="F116" s="3">
        <v>6.7</v>
      </c>
      <c r="G116" s="3">
        <v>34.200000000000003</v>
      </c>
      <c r="H116" s="3">
        <v>0.04</v>
      </c>
      <c r="I116" s="3">
        <v>0.02</v>
      </c>
      <c r="J116" s="3">
        <v>0</v>
      </c>
      <c r="K116" s="3">
        <v>0</v>
      </c>
      <c r="L116" s="3">
        <v>0</v>
      </c>
      <c r="M116" s="3">
        <v>122</v>
      </c>
      <c r="N116" s="3">
        <v>49</v>
      </c>
      <c r="O116" s="3">
        <v>7</v>
      </c>
      <c r="P116" s="3">
        <v>9.4</v>
      </c>
      <c r="Q116" s="3">
        <v>31.6</v>
      </c>
      <c r="R116" s="3">
        <v>0.78</v>
      </c>
      <c r="S116" s="3">
        <v>0</v>
      </c>
      <c r="T116" s="3">
        <v>6.18</v>
      </c>
      <c r="U116" s="3">
        <v>0</v>
      </c>
    </row>
    <row r="117" spans="1:21" ht="21" customHeight="1" x14ac:dyDescent="0.25">
      <c r="A117" s="3"/>
      <c r="B117" s="2" t="s">
        <v>34</v>
      </c>
      <c r="C117" s="2">
        <v>510</v>
      </c>
      <c r="D117" s="2">
        <f>SUM(D112:D116)</f>
        <v>29.2</v>
      </c>
      <c r="E117" s="2">
        <f t="shared" ref="E117:U117" si="10">SUM(E112:E116)</f>
        <v>15.7</v>
      </c>
      <c r="F117" s="2">
        <f t="shared" si="10"/>
        <v>54.2</v>
      </c>
      <c r="G117" s="2">
        <f t="shared" si="10"/>
        <v>474.9</v>
      </c>
      <c r="H117" s="2">
        <f t="shared" si="10"/>
        <v>0.26</v>
      </c>
      <c r="I117" s="2">
        <f t="shared" si="10"/>
        <v>0.29000000000000004</v>
      </c>
      <c r="J117" s="2">
        <f t="shared" si="10"/>
        <v>345.86</v>
      </c>
      <c r="K117" s="2">
        <f t="shared" si="10"/>
        <v>0</v>
      </c>
      <c r="L117" s="2">
        <f t="shared" si="10"/>
        <v>14.03</v>
      </c>
      <c r="M117" s="2">
        <f t="shared" si="10"/>
        <v>792.61999999999989</v>
      </c>
      <c r="N117" s="2">
        <f t="shared" si="10"/>
        <v>1127.3000000000002</v>
      </c>
      <c r="O117" s="2">
        <f t="shared" si="10"/>
        <v>205.60999999999999</v>
      </c>
      <c r="P117" s="2">
        <f t="shared" si="10"/>
        <v>147.28</v>
      </c>
      <c r="Q117" s="2">
        <f t="shared" si="10"/>
        <v>371.8</v>
      </c>
      <c r="R117" s="2">
        <f t="shared" si="10"/>
        <v>4.71</v>
      </c>
      <c r="S117" s="2">
        <f t="shared" si="10"/>
        <v>60.79</v>
      </c>
      <c r="T117" s="2">
        <f t="shared" si="10"/>
        <v>26.91</v>
      </c>
      <c r="U117" s="2">
        <f t="shared" si="10"/>
        <v>192.56</v>
      </c>
    </row>
    <row r="118" spans="1:21" ht="21" customHeight="1" x14ac:dyDescent="0.25">
      <c r="A118" s="3"/>
      <c r="B118" s="5" t="s">
        <v>35</v>
      </c>
      <c r="C118" s="5">
        <f t="shared" ref="C118:U118" si="11">C117+C110</f>
        <v>685</v>
      </c>
      <c r="D118" s="5">
        <f t="shared" si="11"/>
        <v>31.599999999999998</v>
      </c>
      <c r="E118" s="5">
        <f t="shared" si="11"/>
        <v>16</v>
      </c>
      <c r="F118" s="5">
        <f t="shared" si="11"/>
        <v>73</v>
      </c>
      <c r="G118" s="5">
        <f t="shared" si="11"/>
        <v>561.9</v>
      </c>
      <c r="H118" s="5">
        <f t="shared" si="11"/>
        <v>0.31</v>
      </c>
      <c r="I118" s="5">
        <f t="shared" si="11"/>
        <v>0.31000000000000005</v>
      </c>
      <c r="J118" s="5">
        <f t="shared" si="11"/>
        <v>346.15000000000003</v>
      </c>
      <c r="K118" s="5">
        <f t="shared" si="11"/>
        <v>0</v>
      </c>
      <c r="L118" s="5">
        <f t="shared" si="11"/>
        <v>14.899999999999999</v>
      </c>
      <c r="M118" s="5">
        <f t="shared" si="11"/>
        <v>914.56999999999994</v>
      </c>
      <c r="N118" s="5">
        <f t="shared" si="11"/>
        <v>1186.9700000000003</v>
      </c>
      <c r="O118" s="5">
        <f t="shared" si="11"/>
        <v>261.86</v>
      </c>
      <c r="P118" s="5">
        <f t="shared" si="11"/>
        <v>159.9</v>
      </c>
      <c r="Q118" s="5">
        <f t="shared" si="11"/>
        <v>402.39</v>
      </c>
      <c r="R118" s="5">
        <f t="shared" si="11"/>
        <v>5.87</v>
      </c>
      <c r="S118" s="5">
        <f t="shared" si="11"/>
        <v>60.8</v>
      </c>
      <c r="T118" s="5">
        <f t="shared" si="11"/>
        <v>26.93</v>
      </c>
      <c r="U118" s="5">
        <f t="shared" si="11"/>
        <v>193.09</v>
      </c>
    </row>
    <row r="119" spans="1:21" ht="21" customHeight="1" x14ac:dyDescent="0.2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  <c r="U119" s="15"/>
    </row>
    <row r="120" spans="1:21" ht="18.75" x14ac:dyDescent="0.3">
      <c r="A120" s="41" t="s">
        <v>97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</row>
    <row r="121" spans="1:21" ht="15.75" x14ac:dyDescent="0.25">
      <c r="A121" s="42" t="s">
        <v>0</v>
      </c>
      <c r="B121" s="42" t="s">
        <v>105</v>
      </c>
      <c r="C121" s="43" t="s">
        <v>1</v>
      </c>
      <c r="D121" s="45" t="s">
        <v>106</v>
      </c>
      <c r="E121" s="46"/>
      <c r="F121" s="47"/>
      <c r="G121" s="48" t="s">
        <v>5</v>
      </c>
      <c r="H121" s="50" t="s">
        <v>103</v>
      </c>
      <c r="I121" s="50"/>
      <c r="J121" s="50"/>
      <c r="K121" s="50"/>
      <c r="L121" s="50"/>
      <c r="M121" s="50" t="s">
        <v>104</v>
      </c>
      <c r="N121" s="50"/>
      <c r="O121" s="50"/>
      <c r="P121" s="50"/>
      <c r="Q121" s="50"/>
      <c r="R121" s="50"/>
      <c r="S121" s="50"/>
      <c r="T121" s="50"/>
      <c r="U121" s="50"/>
    </row>
    <row r="122" spans="1:21" ht="30" x14ac:dyDescent="0.25">
      <c r="A122" s="42"/>
      <c r="B122" s="42"/>
      <c r="C122" s="44"/>
      <c r="D122" s="25" t="s">
        <v>2</v>
      </c>
      <c r="E122" s="26" t="s">
        <v>3</v>
      </c>
      <c r="F122" s="26" t="s">
        <v>4</v>
      </c>
      <c r="G122" s="49"/>
      <c r="H122" s="22" t="s">
        <v>6</v>
      </c>
      <c r="I122" s="22" t="s">
        <v>7</v>
      </c>
      <c r="J122" s="22" t="s">
        <v>8</v>
      </c>
      <c r="K122" s="22" t="s">
        <v>9</v>
      </c>
      <c r="L122" s="22" t="s">
        <v>10</v>
      </c>
      <c r="M122" s="22" t="s">
        <v>11</v>
      </c>
      <c r="N122" s="22" t="s">
        <v>12</v>
      </c>
      <c r="O122" s="22" t="s">
        <v>13</v>
      </c>
      <c r="P122" s="22" t="s">
        <v>14</v>
      </c>
      <c r="Q122" s="22" t="s">
        <v>15</v>
      </c>
      <c r="R122" s="22" t="s">
        <v>16</v>
      </c>
      <c r="S122" s="22" t="s">
        <v>17</v>
      </c>
      <c r="T122" s="22" t="s">
        <v>18</v>
      </c>
      <c r="U122" s="22" t="s">
        <v>19</v>
      </c>
    </row>
    <row r="123" spans="1:21" x14ac:dyDescent="0.25">
      <c r="A123" s="2"/>
      <c r="B123" s="2"/>
      <c r="C123" s="22" t="s">
        <v>20</v>
      </c>
      <c r="D123" s="22" t="s">
        <v>20</v>
      </c>
      <c r="E123" s="22" t="s">
        <v>20</v>
      </c>
      <c r="F123" s="22" t="s">
        <v>20</v>
      </c>
      <c r="G123" s="22" t="s">
        <v>21</v>
      </c>
      <c r="H123" s="22" t="s">
        <v>22</v>
      </c>
      <c r="I123" s="22" t="s">
        <v>22</v>
      </c>
      <c r="J123" s="22" t="s">
        <v>23</v>
      </c>
      <c r="K123" s="22" t="s">
        <v>24</v>
      </c>
      <c r="L123" s="22" t="s">
        <v>22</v>
      </c>
      <c r="M123" s="22" t="s">
        <v>22</v>
      </c>
      <c r="N123" s="22" t="s">
        <v>22</v>
      </c>
      <c r="O123" s="22" t="s">
        <v>22</v>
      </c>
      <c r="P123" s="22" t="s">
        <v>22</v>
      </c>
      <c r="Q123" s="22" t="s">
        <v>22</v>
      </c>
      <c r="R123" s="22" t="s">
        <v>22</v>
      </c>
      <c r="S123" s="22" t="s">
        <v>24</v>
      </c>
      <c r="T123" s="22" t="s">
        <v>24</v>
      </c>
      <c r="U123" s="22" t="s">
        <v>24</v>
      </c>
    </row>
    <row r="124" spans="1:21" x14ac:dyDescent="0.25">
      <c r="A124" s="3"/>
      <c r="B124" s="4" t="s">
        <v>62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25">
      <c r="A125" s="3"/>
      <c r="B125" s="2" t="s">
        <v>116</v>
      </c>
      <c r="C125" s="6" t="s">
        <v>70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21" customHeight="1" x14ac:dyDescent="0.25">
      <c r="A126" s="3" t="s">
        <v>39</v>
      </c>
      <c r="B126" s="3" t="s">
        <v>40</v>
      </c>
      <c r="C126" s="3">
        <v>150</v>
      </c>
      <c r="D126" s="3">
        <v>3.5</v>
      </c>
      <c r="E126" s="3">
        <v>2.6</v>
      </c>
      <c r="F126" s="3">
        <v>9.4</v>
      </c>
      <c r="G126" s="3">
        <v>75.3</v>
      </c>
      <c r="H126" s="3">
        <v>0.03</v>
      </c>
      <c r="I126" s="3">
        <v>0.12</v>
      </c>
      <c r="J126" s="3">
        <v>12.94</v>
      </c>
      <c r="K126" s="3">
        <v>0</v>
      </c>
      <c r="L126" s="3">
        <v>0.51</v>
      </c>
      <c r="M126" s="3">
        <v>37.46</v>
      </c>
      <c r="N126" s="3">
        <v>165.25</v>
      </c>
      <c r="O126" s="3">
        <v>125.76</v>
      </c>
      <c r="P126" s="3">
        <v>25.74</v>
      </c>
      <c r="Q126" s="3">
        <v>97.71</v>
      </c>
      <c r="R126" s="3">
        <v>0.82</v>
      </c>
      <c r="S126" s="3">
        <v>8.7799999999999994</v>
      </c>
      <c r="T126" s="3">
        <v>1.72</v>
      </c>
      <c r="U126" s="3">
        <v>28.69</v>
      </c>
    </row>
    <row r="127" spans="1:21" ht="21" customHeight="1" x14ac:dyDescent="0.25">
      <c r="A127" s="3" t="s">
        <v>31</v>
      </c>
      <c r="B127" s="3" t="s">
        <v>82</v>
      </c>
      <c r="C127" s="3">
        <v>10</v>
      </c>
      <c r="D127" s="3">
        <v>1.0900000000000001</v>
      </c>
      <c r="E127" s="3">
        <v>0.13</v>
      </c>
      <c r="F127" s="3">
        <v>6.88</v>
      </c>
      <c r="G127" s="3">
        <v>33.1</v>
      </c>
      <c r="H127" s="3">
        <v>0.02</v>
      </c>
      <c r="I127" s="3">
        <v>0.01</v>
      </c>
      <c r="J127" s="3">
        <v>0</v>
      </c>
      <c r="K127" s="3">
        <v>0</v>
      </c>
      <c r="L127" s="3">
        <v>0</v>
      </c>
      <c r="M127" s="3">
        <v>46</v>
      </c>
      <c r="N127" s="3">
        <v>15</v>
      </c>
      <c r="O127" s="3">
        <v>3</v>
      </c>
      <c r="P127" s="3">
        <v>4</v>
      </c>
      <c r="Q127" s="3">
        <v>11</v>
      </c>
      <c r="R127" s="3">
        <v>0.3</v>
      </c>
      <c r="S127" s="3">
        <v>0</v>
      </c>
      <c r="T127" s="3">
        <v>0</v>
      </c>
      <c r="U127" s="3">
        <v>0</v>
      </c>
    </row>
    <row r="128" spans="1:21" ht="21" customHeight="1" x14ac:dyDescent="0.25">
      <c r="A128" s="3"/>
      <c r="B128" s="2" t="s">
        <v>117</v>
      </c>
      <c r="C128" s="2">
        <v>170</v>
      </c>
      <c r="D128" s="2">
        <v>5.7</v>
      </c>
      <c r="E128" s="2">
        <v>2.9</v>
      </c>
      <c r="F128" s="2">
        <v>23.2</v>
      </c>
      <c r="G128" s="2">
        <v>141.4</v>
      </c>
      <c r="H128" s="2">
        <v>0.08</v>
      </c>
      <c r="I128" s="2">
        <v>0.13</v>
      </c>
      <c r="J128" s="2">
        <v>12.94</v>
      </c>
      <c r="K128" s="2">
        <v>0</v>
      </c>
      <c r="L128" s="2">
        <v>0.51</v>
      </c>
      <c r="M128" s="2">
        <v>158.46</v>
      </c>
      <c r="N128" s="2">
        <v>202.25</v>
      </c>
      <c r="O128" s="2">
        <v>131.76</v>
      </c>
      <c r="P128" s="2">
        <v>34.94</v>
      </c>
      <c r="Q128" s="2">
        <v>121.91</v>
      </c>
      <c r="R128" s="2">
        <v>1.4</v>
      </c>
      <c r="S128" s="2">
        <v>8.7799999999999994</v>
      </c>
      <c r="T128" s="2">
        <v>1.72</v>
      </c>
      <c r="U128" s="2">
        <v>28.69</v>
      </c>
    </row>
    <row r="129" spans="1:26" ht="21" customHeight="1" x14ac:dyDescent="0.25">
      <c r="A129" s="3"/>
      <c r="B129" s="2" t="s">
        <v>115</v>
      </c>
      <c r="C129" s="6" t="s">
        <v>70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6" ht="31.5" customHeight="1" x14ac:dyDescent="0.25">
      <c r="A130" s="3" t="s">
        <v>26</v>
      </c>
      <c r="B130" s="17" t="s">
        <v>75</v>
      </c>
      <c r="C130" s="3">
        <v>60</v>
      </c>
      <c r="D130" s="3">
        <v>0.5</v>
      </c>
      <c r="E130" s="3">
        <v>6.1</v>
      </c>
      <c r="F130" s="3">
        <v>4.3</v>
      </c>
      <c r="G130" s="3">
        <v>74.3</v>
      </c>
      <c r="H130" s="3">
        <v>0.03</v>
      </c>
      <c r="I130" s="3">
        <v>0.03</v>
      </c>
      <c r="J130" s="3">
        <v>732.9</v>
      </c>
      <c r="K130" s="3">
        <v>0</v>
      </c>
      <c r="L130" s="3">
        <v>3.63</v>
      </c>
      <c r="M130" s="3">
        <v>89.79</v>
      </c>
      <c r="N130" s="3">
        <v>123.26</v>
      </c>
      <c r="O130" s="3">
        <v>13.5</v>
      </c>
      <c r="P130" s="3">
        <v>15.57</v>
      </c>
      <c r="Q130" s="3">
        <v>22.38</v>
      </c>
      <c r="R130" s="3">
        <v>0.66</v>
      </c>
      <c r="S130" s="3">
        <v>10.19</v>
      </c>
      <c r="T130" s="3">
        <v>0.09</v>
      </c>
      <c r="U130" s="3">
        <v>21.57</v>
      </c>
    </row>
    <row r="131" spans="1:26" ht="23.25" customHeight="1" x14ac:dyDescent="0.25">
      <c r="A131" s="39">
        <v>62</v>
      </c>
      <c r="B131" s="7" t="s">
        <v>145</v>
      </c>
      <c r="C131" s="3">
        <v>200</v>
      </c>
      <c r="D131" s="3">
        <v>2.6</v>
      </c>
      <c r="E131" s="3">
        <v>4.5</v>
      </c>
      <c r="F131" s="3">
        <v>13.1</v>
      </c>
      <c r="G131" s="3">
        <v>107</v>
      </c>
      <c r="H131" s="3">
        <v>0.1</v>
      </c>
      <c r="I131" s="3">
        <v>0</v>
      </c>
      <c r="J131" s="3">
        <v>0.2</v>
      </c>
      <c r="K131" s="3">
        <v>0</v>
      </c>
      <c r="L131" s="3">
        <v>10.7</v>
      </c>
      <c r="M131" s="3">
        <v>0</v>
      </c>
      <c r="N131" s="3">
        <v>0</v>
      </c>
      <c r="O131" s="3">
        <v>43.5</v>
      </c>
      <c r="P131" s="3">
        <v>26.9</v>
      </c>
      <c r="Q131" s="3">
        <v>57.4</v>
      </c>
      <c r="R131" s="3">
        <v>1.4</v>
      </c>
      <c r="S131" s="3">
        <v>0</v>
      </c>
      <c r="T131" s="3">
        <v>0</v>
      </c>
      <c r="U131" s="3">
        <v>0</v>
      </c>
    </row>
    <row r="132" spans="1:26" ht="29.25" customHeight="1" x14ac:dyDescent="0.25">
      <c r="A132" s="3" t="s">
        <v>52</v>
      </c>
      <c r="B132" s="3" t="s">
        <v>53</v>
      </c>
      <c r="C132" s="3">
        <v>200</v>
      </c>
      <c r="D132" s="3">
        <v>0.2</v>
      </c>
      <c r="E132" s="3">
        <v>0</v>
      </c>
      <c r="F132" s="3">
        <v>6.4</v>
      </c>
      <c r="G132" s="3">
        <v>26.8</v>
      </c>
      <c r="H132" s="3">
        <v>0</v>
      </c>
      <c r="I132" s="3">
        <v>0.01</v>
      </c>
      <c r="J132" s="3">
        <v>0.3</v>
      </c>
      <c r="K132" s="3">
        <v>0</v>
      </c>
      <c r="L132" s="3">
        <v>0.04</v>
      </c>
      <c r="M132" s="3">
        <v>0.68</v>
      </c>
      <c r="N132" s="3">
        <v>20.76</v>
      </c>
      <c r="O132" s="3">
        <v>66.08</v>
      </c>
      <c r="P132" s="3">
        <v>3.83</v>
      </c>
      <c r="Q132" s="3">
        <v>7.18</v>
      </c>
      <c r="R132" s="3">
        <v>0.73</v>
      </c>
      <c r="S132" s="3">
        <v>0</v>
      </c>
      <c r="T132" s="3">
        <v>0</v>
      </c>
      <c r="U132" s="3">
        <v>0</v>
      </c>
    </row>
    <row r="133" spans="1:26" ht="21" customHeight="1" x14ac:dyDescent="0.25">
      <c r="A133" s="3" t="s">
        <v>31</v>
      </c>
      <c r="B133" s="3" t="s">
        <v>32</v>
      </c>
      <c r="C133" s="3">
        <v>30</v>
      </c>
      <c r="D133" s="3">
        <v>2.2999999999999998</v>
      </c>
      <c r="E133" s="3">
        <v>0.2</v>
      </c>
      <c r="F133" s="3">
        <v>14.8</v>
      </c>
      <c r="G133" s="3">
        <v>70.3</v>
      </c>
      <c r="H133" s="3">
        <v>0.03</v>
      </c>
      <c r="I133" s="3">
        <v>0.01</v>
      </c>
      <c r="J133" s="3">
        <v>0</v>
      </c>
      <c r="K133" s="3">
        <v>0</v>
      </c>
      <c r="L133" s="3">
        <v>0</v>
      </c>
      <c r="M133" s="3">
        <v>149.69999999999999</v>
      </c>
      <c r="N133" s="3">
        <v>27.9</v>
      </c>
      <c r="O133" s="3">
        <v>6</v>
      </c>
      <c r="P133" s="3">
        <v>4.2</v>
      </c>
      <c r="Q133" s="3">
        <v>19.5</v>
      </c>
      <c r="R133" s="3">
        <v>0.33</v>
      </c>
      <c r="S133" s="3">
        <v>0.96</v>
      </c>
      <c r="T133" s="3">
        <v>1.8</v>
      </c>
      <c r="U133" s="3">
        <v>4.3499999999999996</v>
      </c>
    </row>
    <row r="134" spans="1:26" ht="21" customHeight="1" x14ac:dyDescent="0.25">
      <c r="A134" s="3" t="s">
        <v>31</v>
      </c>
      <c r="B134" s="3" t="s">
        <v>33</v>
      </c>
      <c r="C134" s="3">
        <v>20</v>
      </c>
      <c r="D134" s="3">
        <v>1.3</v>
      </c>
      <c r="E134" s="3">
        <v>0.2</v>
      </c>
      <c r="F134" s="3">
        <v>6.7</v>
      </c>
      <c r="G134" s="3">
        <v>34.200000000000003</v>
      </c>
      <c r="H134" s="3">
        <v>0.04</v>
      </c>
      <c r="I134" s="3">
        <v>0.02</v>
      </c>
      <c r="J134" s="3">
        <v>0</v>
      </c>
      <c r="K134" s="3">
        <v>0</v>
      </c>
      <c r="L134" s="3">
        <v>0</v>
      </c>
      <c r="M134" s="3">
        <v>122</v>
      </c>
      <c r="N134" s="3">
        <v>49</v>
      </c>
      <c r="O134" s="3">
        <v>7</v>
      </c>
      <c r="P134" s="3">
        <v>9.4</v>
      </c>
      <c r="Q134" s="3">
        <v>31.6</v>
      </c>
      <c r="R134" s="3">
        <v>0.78</v>
      </c>
      <c r="S134" s="3">
        <v>0</v>
      </c>
      <c r="T134" s="3">
        <v>6.18</v>
      </c>
      <c r="U134" s="3">
        <v>0</v>
      </c>
    </row>
    <row r="135" spans="1:26" ht="21" customHeight="1" x14ac:dyDescent="0.25">
      <c r="A135" s="3"/>
      <c r="B135" s="2" t="s">
        <v>34</v>
      </c>
      <c r="C135" s="2">
        <f>SUM(C130:C134)</f>
        <v>510</v>
      </c>
      <c r="D135" s="2">
        <f>SUM(D130:D134)</f>
        <v>6.8999999999999995</v>
      </c>
      <c r="E135" s="2">
        <f t="shared" ref="E135:U135" si="12">SUM(E130:E134)</f>
        <v>10.999999999999998</v>
      </c>
      <c r="F135" s="2">
        <f t="shared" si="12"/>
        <v>45.3</v>
      </c>
      <c r="G135" s="2">
        <f t="shared" si="12"/>
        <v>312.60000000000002</v>
      </c>
      <c r="H135" s="2">
        <f t="shared" si="12"/>
        <v>0.2</v>
      </c>
      <c r="I135" s="2">
        <f t="shared" si="12"/>
        <v>7.0000000000000007E-2</v>
      </c>
      <c r="J135" s="2">
        <f t="shared" si="12"/>
        <v>733.4</v>
      </c>
      <c r="K135" s="2">
        <f t="shared" si="12"/>
        <v>0</v>
      </c>
      <c r="L135" s="2">
        <f t="shared" si="12"/>
        <v>14.369999999999997</v>
      </c>
      <c r="M135" s="2">
        <f t="shared" si="12"/>
        <v>362.17</v>
      </c>
      <c r="N135" s="2">
        <f t="shared" si="12"/>
        <v>220.92000000000002</v>
      </c>
      <c r="O135" s="2">
        <f t="shared" si="12"/>
        <v>136.07999999999998</v>
      </c>
      <c r="P135" s="2">
        <f t="shared" si="12"/>
        <v>59.9</v>
      </c>
      <c r="Q135" s="2">
        <f t="shared" si="12"/>
        <v>138.06</v>
      </c>
      <c r="R135" s="2">
        <f t="shared" si="12"/>
        <v>3.9000000000000004</v>
      </c>
      <c r="S135" s="2">
        <f t="shared" si="12"/>
        <v>11.149999999999999</v>
      </c>
      <c r="T135" s="2">
        <f t="shared" si="12"/>
        <v>8.07</v>
      </c>
      <c r="U135" s="2">
        <f t="shared" si="12"/>
        <v>25.92</v>
      </c>
      <c r="V135" s="10"/>
      <c r="W135" s="10"/>
      <c r="X135" s="10"/>
      <c r="Y135" s="10"/>
    </row>
    <row r="136" spans="1:26" ht="21" customHeight="1" x14ac:dyDescent="0.25">
      <c r="A136" s="3"/>
      <c r="B136" s="5" t="s">
        <v>35</v>
      </c>
      <c r="C136" s="5">
        <f t="shared" ref="C136:U136" si="13">C135+C128</f>
        <v>680</v>
      </c>
      <c r="D136" s="5">
        <f t="shared" si="13"/>
        <v>12.6</v>
      </c>
      <c r="E136" s="5">
        <f t="shared" si="13"/>
        <v>13.899999999999999</v>
      </c>
      <c r="F136" s="5">
        <f t="shared" si="13"/>
        <v>68.5</v>
      </c>
      <c r="G136" s="5">
        <f t="shared" si="13"/>
        <v>454</v>
      </c>
      <c r="H136" s="5">
        <f t="shared" si="13"/>
        <v>0.28000000000000003</v>
      </c>
      <c r="I136" s="5">
        <f t="shared" si="13"/>
        <v>0.2</v>
      </c>
      <c r="J136" s="5">
        <f t="shared" si="13"/>
        <v>746.34</v>
      </c>
      <c r="K136" s="5">
        <f t="shared" si="13"/>
        <v>0</v>
      </c>
      <c r="L136" s="5">
        <f t="shared" si="13"/>
        <v>14.879999999999997</v>
      </c>
      <c r="M136" s="5">
        <f t="shared" si="13"/>
        <v>520.63</v>
      </c>
      <c r="N136" s="5">
        <f t="shared" si="13"/>
        <v>423.17</v>
      </c>
      <c r="O136" s="5">
        <f t="shared" si="13"/>
        <v>267.83999999999997</v>
      </c>
      <c r="P136" s="5">
        <f t="shared" si="13"/>
        <v>94.84</v>
      </c>
      <c r="Q136" s="5">
        <f t="shared" si="13"/>
        <v>259.97000000000003</v>
      </c>
      <c r="R136" s="5">
        <f t="shared" si="13"/>
        <v>5.3000000000000007</v>
      </c>
      <c r="S136" s="5">
        <f t="shared" si="13"/>
        <v>19.93</v>
      </c>
      <c r="T136" s="5">
        <f t="shared" si="13"/>
        <v>9.7900000000000009</v>
      </c>
      <c r="U136" s="5">
        <f t="shared" si="13"/>
        <v>54.61</v>
      </c>
      <c r="V136" s="10"/>
      <c r="W136" s="10"/>
      <c r="X136" s="10"/>
      <c r="Y136" s="10"/>
      <c r="Z136" s="10"/>
    </row>
    <row r="137" spans="1:26" ht="21" customHeigh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  <c r="U137" s="15"/>
      <c r="V137" s="10"/>
      <c r="W137" s="10"/>
      <c r="X137" s="10"/>
      <c r="Y137" s="10"/>
      <c r="Z137" s="10"/>
    </row>
    <row r="138" spans="1:26" ht="21" customHeight="1" x14ac:dyDescent="0.3">
      <c r="A138" s="41" t="s">
        <v>98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10"/>
      <c r="W138" s="10"/>
      <c r="X138" s="10"/>
      <c r="Y138" s="10"/>
      <c r="Z138" s="10"/>
    </row>
    <row r="139" spans="1:26" ht="15.75" x14ac:dyDescent="0.25">
      <c r="A139" s="42" t="s">
        <v>0</v>
      </c>
      <c r="B139" s="42" t="s">
        <v>105</v>
      </c>
      <c r="C139" s="43" t="s">
        <v>1</v>
      </c>
      <c r="D139" s="45" t="s">
        <v>106</v>
      </c>
      <c r="E139" s="46"/>
      <c r="F139" s="47"/>
      <c r="G139" s="48" t="s">
        <v>5</v>
      </c>
      <c r="H139" s="50" t="s">
        <v>103</v>
      </c>
      <c r="I139" s="50"/>
      <c r="J139" s="50"/>
      <c r="K139" s="50"/>
      <c r="L139" s="50"/>
      <c r="M139" s="50" t="s">
        <v>104</v>
      </c>
      <c r="N139" s="50"/>
      <c r="O139" s="50"/>
      <c r="P139" s="50"/>
      <c r="Q139" s="50"/>
      <c r="R139" s="50"/>
      <c r="S139" s="50"/>
      <c r="T139" s="50"/>
      <c r="U139" s="50"/>
      <c r="V139" s="10"/>
      <c r="W139" s="10"/>
      <c r="X139" s="10"/>
      <c r="Y139" s="10"/>
      <c r="Z139" s="10"/>
    </row>
    <row r="140" spans="1:26" ht="30" x14ac:dyDescent="0.25">
      <c r="A140" s="42"/>
      <c r="B140" s="42"/>
      <c r="C140" s="44"/>
      <c r="D140" s="25" t="s">
        <v>2</v>
      </c>
      <c r="E140" s="26" t="s">
        <v>3</v>
      </c>
      <c r="F140" s="26" t="s">
        <v>4</v>
      </c>
      <c r="G140" s="49"/>
      <c r="H140" s="22" t="s">
        <v>6</v>
      </c>
      <c r="I140" s="22" t="s">
        <v>7</v>
      </c>
      <c r="J140" s="22" t="s">
        <v>8</v>
      </c>
      <c r="K140" s="22" t="s">
        <v>9</v>
      </c>
      <c r="L140" s="22" t="s">
        <v>10</v>
      </c>
      <c r="M140" s="22" t="s">
        <v>11</v>
      </c>
      <c r="N140" s="22" t="s">
        <v>12</v>
      </c>
      <c r="O140" s="22" t="s">
        <v>13</v>
      </c>
      <c r="P140" s="22" t="s">
        <v>14</v>
      </c>
      <c r="Q140" s="22" t="s">
        <v>15</v>
      </c>
      <c r="R140" s="22" t="s">
        <v>16</v>
      </c>
      <c r="S140" s="22" t="s">
        <v>17</v>
      </c>
      <c r="T140" s="22" t="s">
        <v>18</v>
      </c>
      <c r="U140" s="22" t="s">
        <v>19</v>
      </c>
      <c r="V140" s="10"/>
      <c r="W140" s="10"/>
      <c r="X140" s="10"/>
      <c r="Y140" s="10"/>
      <c r="Z140" s="10"/>
    </row>
    <row r="141" spans="1:26" x14ac:dyDescent="0.25">
      <c r="A141" s="2"/>
      <c r="B141" s="2"/>
      <c r="C141" s="22" t="s">
        <v>20</v>
      </c>
      <c r="D141" s="22" t="s">
        <v>20</v>
      </c>
      <c r="E141" s="22" t="s">
        <v>20</v>
      </c>
      <c r="F141" s="22" t="s">
        <v>20</v>
      </c>
      <c r="G141" s="22" t="s">
        <v>21</v>
      </c>
      <c r="H141" s="22" t="s">
        <v>22</v>
      </c>
      <c r="I141" s="22" t="s">
        <v>22</v>
      </c>
      <c r="J141" s="22" t="s">
        <v>23</v>
      </c>
      <c r="K141" s="22" t="s">
        <v>24</v>
      </c>
      <c r="L141" s="22" t="s">
        <v>22</v>
      </c>
      <c r="M141" s="22" t="s">
        <v>22</v>
      </c>
      <c r="N141" s="22" t="s">
        <v>22</v>
      </c>
      <c r="O141" s="22" t="s">
        <v>22</v>
      </c>
      <c r="P141" s="22" t="s">
        <v>22</v>
      </c>
      <c r="Q141" s="22" t="s">
        <v>22</v>
      </c>
      <c r="R141" s="22" t="s">
        <v>22</v>
      </c>
      <c r="S141" s="22" t="s">
        <v>24</v>
      </c>
      <c r="T141" s="22" t="s">
        <v>24</v>
      </c>
      <c r="U141" s="22" t="s">
        <v>24</v>
      </c>
      <c r="V141" s="10"/>
      <c r="W141" s="10"/>
      <c r="X141" s="10"/>
      <c r="Y141" s="10"/>
      <c r="Z141" s="10"/>
    </row>
    <row r="142" spans="1:26" x14ac:dyDescent="0.25">
      <c r="A142" s="3"/>
      <c r="B142" s="4" t="s">
        <v>63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10"/>
      <c r="W142" s="10"/>
      <c r="X142" s="10"/>
      <c r="Y142" s="10"/>
      <c r="Z142" s="10"/>
    </row>
    <row r="143" spans="1:26" x14ac:dyDescent="0.25">
      <c r="A143" s="3"/>
      <c r="B143" s="2" t="s">
        <v>116</v>
      </c>
      <c r="C143" s="6" t="s">
        <v>70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10"/>
      <c r="W143" s="10"/>
      <c r="X143" s="10"/>
      <c r="Y143" s="10"/>
      <c r="Z143" s="10"/>
    </row>
    <row r="144" spans="1:26" x14ac:dyDescent="0.25">
      <c r="A144" s="3" t="s">
        <v>83</v>
      </c>
      <c r="B144" s="3" t="s">
        <v>84</v>
      </c>
      <c r="C144" s="3">
        <v>150</v>
      </c>
      <c r="D144" s="3">
        <v>6.1</v>
      </c>
      <c r="E144" s="3">
        <v>6.9</v>
      </c>
      <c r="F144" s="3">
        <v>29</v>
      </c>
      <c r="G144" s="3">
        <v>202.7</v>
      </c>
      <c r="H144" s="3">
        <v>0.1</v>
      </c>
      <c r="I144" s="3">
        <v>0.13</v>
      </c>
      <c r="J144" s="3">
        <v>30.74</v>
      </c>
      <c r="K144" s="3">
        <v>0.1</v>
      </c>
      <c r="L144" s="3">
        <v>0.41</v>
      </c>
      <c r="M144" s="3">
        <v>256.57</v>
      </c>
      <c r="N144" s="3">
        <v>169.91</v>
      </c>
      <c r="O144" s="3">
        <v>113.68</v>
      </c>
      <c r="P144" s="3">
        <v>29.4</v>
      </c>
      <c r="Q144" s="3">
        <v>154.74</v>
      </c>
      <c r="R144" s="3">
        <v>1.64</v>
      </c>
      <c r="S144" s="3">
        <v>37.159999999999997</v>
      </c>
      <c r="T144" s="3">
        <v>24.8</v>
      </c>
      <c r="U144" s="3">
        <v>16.11</v>
      </c>
      <c r="V144" s="10"/>
      <c r="W144" s="10"/>
      <c r="X144" s="10"/>
      <c r="Y144" s="10"/>
      <c r="Z144" s="10"/>
    </row>
    <row r="145" spans="1:26" ht="21" customHeight="1" x14ac:dyDescent="0.25">
      <c r="A145" s="3" t="s">
        <v>85</v>
      </c>
      <c r="B145" s="3" t="s">
        <v>86</v>
      </c>
      <c r="C145" s="3">
        <v>150</v>
      </c>
      <c r="D145" s="3">
        <v>0.1</v>
      </c>
      <c r="E145" s="3">
        <v>0</v>
      </c>
      <c r="F145" s="3">
        <v>0</v>
      </c>
      <c r="G145" s="3">
        <v>1.1000000000000001</v>
      </c>
      <c r="H145" s="3">
        <v>0</v>
      </c>
      <c r="I145" s="3">
        <v>0.01</v>
      </c>
      <c r="J145" s="3">
        <v>0.23</v>
      </c>
      <c r="K145" s="3">
        <v>0</v>
      </c>
      <c r="L145" s="3">
        <v>0.03</v>
      </c>
      <c r="M145" s="3">
        <v>0.47</v>
      </c>
      <c r="N145" s="3">
        <v>15.44</v>
      </c>
      <c r="O145" s="3">
        <v>49.47</v>
      </c>
      <c r="P145" s="3">
        <v>2.87</v>
      </c>
      <c r="Q145" s="3">
        <v>5.38</v>
      </c>
      <c r="R145" s="3">
        <v>0.54</v>
      </c>
      <c r="S145" s="3">
        <v>0</v>
      </c>
      <c r="T145" s="3">
        <v>0</v>
      </c>
      <c r="U145" s="3">
        <v>0</v>
      </c>
      <c r="V145" s="10"/>
      <c r="W145" s="10"/>
      <c r="X145" s="10"/>
      <c r="Y145" s="10"/>
      <c r="Z145" s="10"/>
    </row>
    <row r="146" spans="1:26" ht="21" customHeight="1" x14ac:dyDescent="0.25">
      <c r="A146" s="3"/>
      <c r="B146" s="2" t="s">
        <v>117</v>
      </c>
      <c r="C146" s="2">
        <v>300</v>
      </c>
      <c r="D146" s="2">
        <v>6.2</v>
      </c>
      <c r="E146" s="2">
        <v>6.9</v>
      </c>
      <c r="F146" s="2">
        <v>29</v>
      </c>
      <c r="G146" s="2">
        <v>203.8</v>
      </c>
      <c r="H146" s="2">
        <v>0.1</v>
      </c>
      <c r="I146" s="2">
        <v>0.14000000000000001</v>
      </c>
      <c r="J146" s="2">
        <v>30.97</v>
      </c>
      <c r="K146" s="2">
        <v>0.1</v>
      </c>
      <c r="L146" s="2">
        <v>0.44</v>
      </c>
      <c r="M146" s="2">
        <v>257.04000000000002</v>
      </c>
      <c r="N146" s="2">
        <v>185.35</v>
      </c>
      <c r="O146" s="2">
        <v>163.15</v>
      </c>
      <c r="P146" s="2">
        <v>32.270000000000003</v>
      </c>
      <c r="Q146" s="2">
        <v>160.12</v>
      </c>
      <c r="R146" s="2">
        <v>2.1800000000000002</v>
      </c>
      <c r="S146" s="2">
        <v>37.159999999999997</v>
      </c>
      <c r="T146" s="2">
        <v>24.8</v>
      </c>
      <c r="U146" s="2">
        <v>16.11</v>
      </c>
    </row>
    <row r="147" spans="1:26" ht="21" customHeight="1" x14ac:dyDescent="0.25">
      <c r="A147" s="3"/>
      <c r="B147" s="2" t="s">
        <v>115</v>
      </c>
      <c r="C147" s="6" t="s">
        <v>70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6" ht="30" customHeight="1" x14ac:dyDescent="0.25">
      <c r="A148" s="3" t="s">
        <v>42</v>
      </c>
      <c r="B148" s="17" t="s">
        <v>77</v>
      </c>
      <c r="C148" s="3">
        <v>60</v>
      </c>
      <c r="D148" s="3">
        <v>0.8</v>
      </c>
      <c r="E148" s="3">
        <v>2.7</v>
      </c>
      <c r="F148" s="3">
        <v>4.5999999999999996</v>
      </c>
      <c r="G148" s="3">
        <v>45.6</v>
      </c>
      <c r="H148" s="3">
        <v>0.01</v>
      </c>
      <c r="I148" s="3">
        <v>0.02</v>
      </c>
      <c r="J148" s="3">
        <v>0.68</v>
      </c>
      <c r="K148" s="3">
        <v>0</v>
      </c>
      <c r="L148" s="3">
        <v>2.2799999999999998</v>
      </c>
      <c r="M148" s="3">
        <v>78.77</v>
      </c>
      <c r="N148" s="3">
        <v>136.27000000000001</v>
      </c>
      <c r="O148" s="3">
        <v>19.21</v>
      </c>
      <c r="P148" s="3">
        <v>10.95</v>
      </c>
      <c r="Q148" s="3">
        <v>21.51</v>
      </c>
      <c r="R148" s="3">
        <v>0.7</v>
      </c>
      <c r="S148" s="3">
        <v>11.99</v>
      </c>
      <c r="T148" s="3">
        <v>0.35</v>
      </c>
      <c r="U148" s="3">
        <v>11.4</v>
      </c>
    </row>
    <row r="149" spans="1:26" ht="21" customHeight="1" x14ac:dyDescent="0.25">
      <c r="A149" s="3" t="s">
        <v>64</v>
      </c>
      <c r="B149" s="3" t="s">
        <v>65</v>
      </c>
      <c r="C149" s="32" t="s">
        <v>79</v>
      </c>
      <c r="D149" s="3">
        <v>18.5</v>
      </c>
      <c r="E149" s="3">
        <v>7.4</v>
      </c>
      <c r="F149" s="3">
        <v>33.1</v>
      </c>
      <c r="G149" s="3">
        <v>273.2</v>
      </c>
      <c r="H149" s="3">
        <v>7.0000000000000007E-2</v>
      </c>
      <c r="I149" s="3">
        <v>0.06</v>
      </c>
      <c r="J149" s="3">
        <v>144.87</v>
      </c>
      <c r="K149" s="3">
        <v>0</v>
      </c>
      <c r="L149" s="3">
        <v>2.08</v>
      </c>
      <c r="M149" s="3">
        <v>272.89999999999998</v>
      </c>
      <c r="N149" s="3">
        <v>287.76</v>
      </c>
      <c r="O149" s="3">
        <v>72.64</v>
      </c>
      <c r="P149" s="3">
        <v>78.849999999999994</v>
      </c>
      <c r="Q149" s="3">
        <v>174.89</v>
      </c>
      <c r="R149" s="3">
        <v>1.53</v>
      </c>
      <c r="S149" s="3">
        <v>37.409999999999997</v>
      </c>
      <c r="T149" s="3">
        <v>19.63</v>
      </c>
      <c r="U149" s="3">
        <v>118.1</v>
      </c>
    </row>
    <row r="150" spans="1:26" ht="25.5" customHeight="1" x14ac:dyDescent="0.25">
      <c r="A150" s="3" t="s">
        <v>47</v>
      </c>
      <c r="B150" s="3" t="s">
        <v>48</v>
      </c>
      <c r="C150" s="7">
        <v>207</v>
      </c>
      <c r="D150" s="3">
        <v>0.2</v>
      </c>
      <c r="E150" s="3">
        <v>0.1</v>
      </c>
      <c r="F150" s="3">
        <v>6.6</v>
      </c>
      <c r="G150" s="3">
        <v>27.9</v>
      </c>
      <c r="H150" s="3">
        <v>0</v>
      </c>
      <c r="I150" s="3">
        <v>0.01</v>
      </c>
      <c r="J150" s="3">
        <v>0.38</v>
      </c>
      <c r="K150" s="3">
        <v>0</v>
      </c>
      <c r="L150" s="3">
        <v>1.1599999999999999</v>
      </c>
      <c r="M150" s="3">
        <v>1.26</v>
      </c>
      <c r="N150" s="3">
        <v>30.23</v>
      </c>
      <c r="O150" s="3">
        <v>67</v>
      </c>
      <c r="P150" s="3">
        <v>4.5599999999999996</v>
      </c>
      <c r="Q150" s="3">
        <v>8.52</v>
      </c>
      <c r="R150" s="3">
        <v>0.77</v>
      </c>
      <c r="S150" s="3">
        <v>0.01</v>
      </c>
      <c r="T150" s="3">
        <v>0.02</v>
      </c>
      <c r="U150" s="3">
        <v>0.7</v>
      </c>
    </row>
    <row r="151" spans="1:26" ht="21" customHeight="1" x14ac:dyDescent="0.25">
      <c r="A151" s="3" t="s">
        <v>31</v>
      </c>
      <c r="B151" s="3" t="s">
        <v>32</v>
      </c>
      <c r="C151" s="3">
        <v>30</v>
      </c>
      <c r="D151" s="3">
        <v>2.2999999999999998</v>
      </c>
      <c r="E151" s="3">
        <v>0.2</v>
      </c>
      <c r="F151" s="3">
        <v>14.8</v>
      </c>
      <c r="G151" s="3">
        <v>70.3</v>
      </c>
      <c r="H151" s="3">
        <v>0.03</v>
      </c>
      <c r="I151" s="3">
        <v>0.01</v>
      </c>
      <c r="J151" s="3">
        <v>0</v>
      </c>
      <c r="K151" s="3">
        <v>0</v>
      </c>
      <c r="L151" s="3">
        <v>0</v>
      </c>
      <c r="M151" s="3">
        <v>149.69999999999999</v>
      </c>
      <c r="N151" s="3">
        <v>27.9</v>
      </c>
      <c r="O151" s="3">
        <v>6</v>
      </c>
      <c r="P151" s="3">
        <v>4.2</v>
      </c>
      <c r="Q151" s="3">
        <v>19.5</v>
      </c>
      <c r="R151" s="3">
        <v>0.33</v>
      </c>
      <c r="S151" s="3">
        <v>0.96</v>
      </c>
      <c r="T151" s="3">
        <v>1.8</v>
      </c>
      <c r="U151" s="3">
        <v>4.3499999999999996</v>
      </c>
    </row>
    <row r="152" spans="1:26" ht="21" customHeight="1" x14ac:dyDescent="0.25">
      <c r="A152" s="3" t="s">
        <v>31</v>
      </c>
      <c r="B152" s="3" t="s">
        <v>33</v>
      </c>
      <c r="C152" s="3">
        <v>20</v>
      </c>
      <c r="D152" s="3">
        <v>1.3</v>
      </c>
      <c r="E152" s="3">
        <v>0.2</v>
      </c>
      <c r="F152" s="3">
        <v>6.7</v>
      </c>
      <c r="G152" s="3">
        <v>34.200000000000003</v>
      </c>
      <c r="H152" s="3">
        <v>0.04</v>
      </c>
      <c r="I152" s="3">
        <v>0.02</v>
      </c>
      <c r="J152" s="3">
        <v>0</v>
      </c>
      <c r="K152" s="3">
        <v>0</v>
      </c>
      <c r="L152" s="3">
        <v>0</v>
      </c>
      <c r="M152" s="3">
        <v>122</v>
      </c>
      <c r="N152" s="3">
        <v>49</v>
      </c>
      <c r="O152" s="3">
        <v>7</v>
      </c>
      <c r="P152" s="3">
        <v>9.4</v>
      </c>
      <c r="Q152" s="3">
        <v>31.6</v>
      </c>
      <c r="R152" s="3">
        <v>0.78</v>
      </c>
      <c r="S152" s="3">
        <v>0</v>
      </c>
      <c r="T152" s="3">
        <v>6.18</v>
      </c>
      <c r="U152" s="3">
        <v>0</v>
      </c>
    </row>
    <row r="153" spans="1:26" ht="21" customHeight="1" x14ac:dyDescent="0.25">
      <c r="A153" s="3"/>
      <c r="B153" s="2" t="s">
        <v>34</v>
      </c>
      <c r="C153" s="2">
        <v>517</v>
      </c>
      <c r="D153" s="2">
        <f>SUM(D148:D152)</f>
        <v>23.1</v>
      </c>
      <c r="E153" s="2">
        <f t="shared" ref="E153:U153" si="14">SUM(E148:E152)</f>
        <v>10.6</v>
      </c>
      <c r="F153" s="2">
        <f t="shared" si="14"/>
        <v>65.800000000000011</v>
      </c>
      <c r="G153" s="2">
        <f t="shared" si="14"/>
        <v>451.2</v>
      </c>
      <c r="H153" s="2">
        <f t="shared" si="14"/>
        <v>0.15</v>
      </c>
      <c r="I153" s="2">
        <f t="shared" si="14"/>
        <v>0.12</v>
      </c>
      <c r="J153" s="2">
        <f t="shared" si="14"/>
        <v>145.93</v>
      </c>
      <c r="K153" s="2">
        <f t="shared" si="14"/>
        <v>0</v>
      </c>
      <c r="L153" s="2">
        <f t="shared" si="14"/>
        <v>5.52</v>
      </c>
      <c r="M153" s="2">
        <f t="shared" si="14"/>
        <v>624.62999999999988</v>
      </c>
      <c r="N153" s="2">
        <f t="shared" si="14"/>
        <v>531.16</v>
      </c>
      <c r="O153" s="2">
        <f t="shared" si="14"/>
        <v>171.85</v>
      </c>
      <c r="P153" s="2">
        <f t="shared" si="14"/>
        <v>107.96000000000001</v>
      </c>
      <c r="Q153" s="2">
        <f t="shared" si="14"/>
        <v>256.02</v>
      </c>
      <c r="R153" s="2">
        <f t="shared" si="14"/>
        <v>4.1100000000000003</v>
      </c>
      <c r="S153" s="2">
        <f t="shared" si="14"/>
        <v>50.37</v>
      </c>
      <c r="T153" s="2">
        <f t="shared" si="14"/>
        <v>27.98</v>
      </c>
      <c r="U153" s="2">
        <f t="shared" si="14"/>
        <v>134.54999999999998</v>
      </c>
    </row>
    <row r="154" spans="1:26" ht="21" customHeight="1" x14ac:dyDescent="0.25">
      <c r="A154" s="3"/>
      <c r="B154" s="5" t="s">
        <v>35</v>
      </c>
      <c r="C154" s="5">
        <f t="shared" ref="C154:U154" si="15">C153+C146</f>
        <v>817</v>
      </c>
      <c r="D154" s="5">
        <f t="shared" si="15"/>
        <v>29.3</v>
      </c>
      <c r="E154" s="5">
        <f t="shared" si="15"/>
        <v>17.5</v>
      </c>
      <c r="F154" s="5">
        <f t="shared" si="15"/>
        <v>94.800000000000011</v>
      </c>
      <c r="G154" s="5">
        <f t="shared" si="15"/>
        <v>655</v>
      </c>
      <c r="H154" s="5">
        <f t="shared" si="15"/>
        <v>0.25</v>
      </c>
      <c r="I154" s="5">
        <f t="shared" si="15"/>
        <v>0.26</v>
      </c>
      <c r="J154" s="5">
        <f t="shared" si="15"/>
        <v>176.9</v>
      </c>
      <c r="K154" s="5">
        <f t="shared" si="15"/>
        <v>0.1</v>
      </c>
      <c r="L154" s="5">
        <f t="shared" si="15"/>
        <v>5.96</v>
      </c>
      <c r="M154" s="5">
        <f t="shared" si="15"/>
        <v>881.66999999999985</v>
      </c>
      <c r="N154" s="5">
        <f t="shared" si="15"/>
        <v>716.51</v>
      </c>
      <c r="O154" s="5">
        <f t="shared" si="15"/>
        <v>335</v>
      </c>
      <c r="P154" s="5">
        <f t="shared" si="15"/>
        <v>140.23000000000002</v>
      </c>
      <c r="Q154" s="5">
        <f t="shared" si="15"/>
        <v>416.14</v>
      </c>
      <c r="R154" s="5">
        <f t="shared" si="15"/>
        <v>6.2900000000000009</v>
      </c>
      <c r="S154" s="5">
        <f t="shared" si="15"/>
        <v>87.53</v>
      </c>
      <c r="T154" s="5">
        <f t="shared" si="15"/>
        <v>52.78</v>
      </c>
      <c r="U154" s="5">
        <f t="shared" si="15"/>
        <v>150.65999999999997</v>
      </c>
    </row>
    <row r="155" spans="1:26" ht="21" customHeight="1" x14ac:dyDescent="0.2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6"/>
      <c r="U155" s="16"/>
    </row>
    <row r="156" spans="1:26" ht="21" customHeight="1" x14ac:dyDescent="0.3">
      <c r="A156" s="41" t="s">
        <v>99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</row>
    <row r="157" spans="1:26" ht="15.75" x14ac:dyDescent="0.25">
      <c r="A157" s="42" t="s">
        <v>0</v>
      </c>
      <c r="B157" s="42" t="s">
        <v>105</v>
      </c>
      <c r="C157" s="43" t="s">
        <v>1</v>
      </c>
      <c r="D157" s="45" t="s">
        <v>106</v>
      </c>
      <c r="E157" s="46"/>
      <c r="F157" s="47"/>
      <c r="G157" s="48" t="s">
        <v>5</v>
      </c>
      <c r="H157" s="50" t="s">
        <v>103</v>
      </c>
      <c r="I157" s="50"/>
      <c r="J157" s="50"/>
      <c r="K157" s="50"/>
      <c r="L157" s="50"/>
      <c r="M157" s="50" t="s">
        <v>104</v>
      </c>
      <c r="N157" s="50"/>
      <c r="O157" s="50"/>
      <c r="P157" s="50"/>
      <c r="Q157" s="50"/>
      <c r="R157" s="50"/>
      <c r="S157" s="50"/>
      <c r="T157" s="50"/>
      <c r="U157" s="50"/>
    </row>
    <row r="158" spans="1:26" ht="30" x14ac:dyDescent="0.25">
      <c r="A158" s="42"/>
      <c r="B158" s="42"/>
      <c r="C158" s="44"/>
      <c r="D158" s="25" t="s">
        <v>2</v>
      </c>
      <c r="E158" s="26" t="s">
        <v>3</v>
      </c>
      <c r="F158" s="26" t="s">
        <v>4</v>
      </c>
      <c r="G158" s="49"/>
      <c r="H158" s="22" t="s">
        <v>6</v>
      </c>
      <c r="I158" s="22" t="s">
        <v>7</v>
      </c>
      <c r="J158" s="22" t="s">
        <v>8</v>
      </c>
      <c r="K158" s="22" t="s">
        <v>9</v>
      </c>
      <c r="L158" s="22" t="s">
        <v>10</v>
      </c>
      <c r="M158" s="22" t="s">
        <v>11</v>
      </c>
      <c r="N158" s="22" t="s">
        <v>12</v>
      </c>
      <c r="O158" s="22" t="s">
        <v>13</v>
      </c>
      <c r="P158" s="22" t="s">
        <v>14</v>
      </c>
      <c r="Q158" s="22" t="s">
        <v>15</v>
      </c>
      <c r="R158" s="22" t="s">
        <v>16</v>
      </c>
      <c r="S158" s="22" t="s">
        <v>17</v>
      </c>
      <c r="T158" s="22" t="s">
        <v>18</v>
      </c>
      <c r="U158" s="22" t="s">
        <v>19</v>
      </c>
    </row>
    <row r="159" spans="1:26" x14ac:dyDescent="0.25">
      <c r="A159" s="2"/>
      <c r="B159" s="2"/>
      <c r="C159" s="22" t="s">
        <v>20</v>
      </c>
      <c r="D159" s="22" t="s">
        <v>20</v>
      </c>
      <c r="E159" s="22" t="s">
        <v>20</v>
      </c>
      <c r="F159" s="22" t="s">
        <v>20</v>
      </c>
      <c r="G159" s="22" t="s">
        <v>21</v>
      </c>
      <c r="H159" s="22" t="s">
        <v>22</v>
      </c>
      <c r="I159" s="22" t="s">
        <v>22</v>
      </c>
      <c r="J159" s="22" t="s">
        <v>23</v>
      </c>
      <c r="K159" s="22" t="s">
        <v>24</v>
      </c>
      <c r="L159" s="22" t="s">
        <v>22</v>
      </c>
      <c r="M159" s="22" t="s">
        <v>22</v>
      </c>
      <c r="N159" s="22" t="s">
        <v>22</v>
      </c>
      <c r="O159" s="22" t="s">
        <v>22</v>
      </c>
      <c r="P159" s="22" t="s">
        <v>22</v>
      </c>
      <c r="Q159" s="22" t="s">
        <v>22</v>
      </c>
      <c r="R159" s="22" t="s">
        <v>22</v>
      </c>
      <c r="S159" s="22" t="s">
        <v>24</v>
      </c>
      <c r="T159" s="22" t="s">
        <v>24</v>
      </c>
      <c r="U159" s="22" t="s">
        <v>24</v>
      </c>
    </row>
    <row r="160" spans="1:26" x14ac:dyDescent="0.25">
      <c r="A160" s="3"/>
      <c r="B160" s="4" t="s">
        <v>66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5">
      <c r="A161" s="3"/>
      <c r="B161" s="2" t="s">
        <v>116</v>
      </c>
      <c r="C161" s="6" t="s">
        <v>70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5">
      <c r="A162" s="3" t="s">
        <v>52</v>
      </c>
      <c r="B162" s="3" t="s">
        <v>53</v>
      </c>
      <c r="C162" s="3">
        <v>150</v>
      </c>
      <c r="D162" s="3">
        <v>0.1</v>
      </c>
      <c r="E162" s="3">
        <v>0</v>
      </c>
      <c r="F162" s="3">
        <v>4.8</v>
      </c>
      <c r="G162" s="3">
        <v>20.100000000000001</v>
      </c>
      <c r="H162" s="3">
        <v>0</v>
      </c>
      <c r="I162" s="3">
        <v>0.01</v>
      </c>
      <c r="J162" s="3">
        <v>0.23</v>
      </c>
      <c r="K162" s="3">
        <v>0</v>
      </c>
      <c r="L162" s="3">
        <v>0.03</v>
      </c>
      <c r="M162" s="3">
        <v>0.51</v>
      </c>
      <c r="N162" s="3">
        <v>15.57</v>
      </c>
      <c r="O162" s="3">
        <v>49.56</v>
      </c>
      <c r="P162" s="3">
        <v>2.87</v>
      </c>
      <c r="Q162" s="3">
        <v>5.38</v>
      </c>
      <c r="R162" s="3">
        <v>0.55000000000000004</v>
      </c>
      <c r="S162" s="3">
        <v>0</v>
      </c>
      <c r="T162" s="3">
        <v>0</v>
      </c>
      <c r="U162" s="3">
        <v>0</v>
      </c>
    </row>
    <row r="163" spans="1:21" ht="21" customHeight="1" x14ac:dyDescent="0.25">
      <c r="A163" s="3" t="s">
        <v>31</v>
      </c>
      <c r="B163" s="3" t="s">
        <v>82</v>
      </c>
      <c r="C163" s="3">
        <v>10</v>
      </c>
      <c r="D163" s="3">
        <v>1.0900000000000001</v>
      </c>
      <c r="E163" s="3">
        <v>0.13</v>
      </c>
      <c r="F163" s="3">
        <v>6.88</v>
      </c>
      <c r="G163" s="3">
        <v>33.1</v>
      </c>
      <c r="H163" s="3">
        <v>0.02</v>
      </c>
      <c r="I163" s="3">
        <v>0.01</v>
      </c>
      <c r="J163" s="3">
        <v>0</v>
      </c>
      <c r="K163" s="3">
        <v>0</v>
      </c>
      <c r="L163" s="3">
        <v>0</v>
      </c>
      <c r="M163" s="3">
        <v>46</v>
      </c>
      <c r="N163" s="3">
        <v>15</v>
      </c>
      <c r="O163" s="3">
        <v>3</v>
      </c>
      <c r="P163" s="3">
        <v>4</v>
      </c>
      <c r="Q163" s="3">
        <v>11</v>
      </c>
      <c r="R163" s="3">
        <v>0.3</v>
      </c>
      <c r="S163" s="3">
        <v>0</v>
      </c>
      <c r="T163" s="3">
        <v>0</v>
      </c>
      <c r="U163" s="3">
        <v>0</v>
      </c>
    </row>
    <row r="164" spans="1:21" ht="21" customHeight="1" x14ac:dyDescent="0.25">
      <c r="A164" s="3"/>
      <c r="B164" s="2" t="s">
        <v>117</v>
      </c>
      <c r="C164" s="2">
        <v>170</v>
      </c>
      <c r="D164" s="2">
        <v>2.2999999999999998</v>
      </c>
      <c r="E164" s="2">
        <v>0.3</v>
      </c>
      <c r="F164" s="2">
        <v>18.600000000000001</v>
      </c>
      <c r="G164" s="2">
        <v>86.2</v>
      </c>
      <c r="H164" s="2">
        <v>0.05</v>
      </c>
      <c r="I164" s="2">
        <v>0.02</v>
      </c>
      <c r="J164" s="2">
        <v>0.23</v>
      </c>
      <c r="K164" s="2">
        <v>0</v>
      </c>
      <c r="L164" s="2">
        <v>0.03</v>
      </c>
      <c r="M164" s="2">
        <v>121.51</v>
      </c>
      <c r="N164" s="2">
        <v>52.57</v>
      </c>
      <c r="O164" s="2">
        <v>55.56</v>
      </c>
      <c r="P164" s="2">
        <v>12.07</v>
      </c>
      <c r="Q164" s="2">
        <v>29.58</v>
      </c>
      <c r="R164" s="2">
        <v>1.1299999999999999</v>
      </c>
      <c r="S164" s="2">
        <v>0</v>
      </c>
      <c r="T164" s="2">
        <v>0</v>
      </c>
      <c r="U164" s="2">
        <v>0</v>
      </c>
    </row>
    <row r="165" spans="1:21" ht="21" customHeight="1" x14ac:dyDescent="0.25">
      <c r="A165" s="3"/>
      <c r="B165" s="2" t="s">
        <v>115</v>
      </c>
      <c r="C165" s="6" t="s">
        <v>70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21" customHeight="1" x14ac:dyDescent="0.25">
      <c r="A166" s="3" t="s">
        <v>58</v>
      </c>
      <c r="B166" s="3" t="s">
        <v>59</v>
      </c>
      <c r="C166" s="3">
        <v>60</v>
      </c>
      <c r="D166" s="3">
        <v>0.7</v>
      </c>
      <c r="E166" s="3">
        <v>5.4</v>
      </c>
      <c r="F166" s="3">
        <v>4</v>
      </c>
      <c r="G166" s="3">
        <v>67.099999999999994</v>
      </c>
      <c r="H166" s="3">
        <v>0.02</v>
      </c>
      <c r="I166" s="3">
        <v>0.02</v>
      </c>
      <c r="J166" s="3">
        <v>72.89</v>
      </c>
      <c r="K166" s="3">
        <v>0</v>
      </c>
      <c r="L166" s="3">
        <v>2.2599999999999998</v>
      </c>
      <c r="M166" s="3">
        <v>200.99</v>
      </c>
      <c r="N166" s="3">
        <v>127.85</v>
      </c>
      <c r="O166" s="3">
        <v>12.1</v>
      </c>
      <c r="P166" s="3">
        <v>9.66</v>
      </c>
      <c r="Q166" s="3">
        <v>21.4</v>
      </c>
      <c r="R166" s="3">
        <v>0.41</v>
      </c>
      <c r="S166" s="3">
        <v>7.86</v>
      </c>
      <c r="T166" s="3">
        <v>0.13</v>
      </c>
      <c r="U166" s="3">
        <v>11.85</v>
      </c>
    </row>
    <row r="167" spans="1:21" ht="21" customHeight="1" x14ac:dyDescent="0.25">
      <c r="A167" s="3" t="s">
        <v>50</v>
      </c>
      <c r="B167" s="3" t="s">
        <v>51</v>
      </c>
      <c r="C167" s="3">
        <v>150</v>
      </c>
      <c r="D167" s="3">
        <v>3.1</v>
      </c>
      <c r="E167" s="3">
        <v>5.3</v>
      </c>
      <c r="F167" s="3">
        <v>19.8</v>
      </c>
      <c r="G167" s="3">
        <v>139.4</v>
      </c>
      <c r="H167" s="3">
        <v>0.12</v>
      </c>
      <c r="I167" s="3">
        <v>0.11</v>
      </c>
      <c r="J167" s="3">
        <v>23.8</v>
      </c>
      <c r="K167" s="3">
        <v>0.09</v>
      </c>
      <c r="L167" s="3">
        <v>10.199999999999999</v>
      </c>
      <c r="M167" s="3">
        <v>161.78</v>
      </c>
      <c r="N167" s="3">
        <v>624.83000000000004</v>
      </c>
      <c r="O167" s="3">
        <v>39.49</v>
      </c>
      <c r="P167" s="3">
        <v>28.23</v>
      </c>
      <c r="Q167" s="3">
        <v>84.47</v>
      </c>
      <c r="R167" s="3">
        <v>1.03</v>
      </c>
      <c r="S167" s="3">
        <v>28.46</v>
      </c>
      <c r="T167" s="3">
        <v>0.78</v>
      </c>
      <c r="U167" s="3">
        <v>42.79</v>
      </c>
    </row>
    <row r="168" spans="1:21" ht="21" customHeight="1" x14ac:dyDescent="0.25">
      <c r="A168" s="3" t="s">
        <v>73</v>
      </c>
      <c r="B168" s="7" t="s">
        <v>74</v>
      </c>
      <c r="C168" s="32" t="s">
        <v>131</v>
      </c>
      <c r="D168" s="3">
        <v>13.09</v>
      </c>
      <c r="E168" s="3">
        <v>7.52</v>
      </c>
      <c r="F168" s="3">
        <v>2.89</v>
      </c>
      <c r="G168" s="3">
        <v>131.6</v>
      </c>
      <c r="H168" s="3">
        <v>0.08</v>
      </c>
      <c r="I168" s="3">
        <v>0.11</v>
      </c>
      <c r="J168" s="3">
        <v>9.02</v>
      </c>
      <c r="K168" s="3">
        <v>0.16</v>
      </c>
      <c r="L168" s="3">
        <v>1</v>
      </c>
      <c r="M168" s="3">
        <v>111</v>
      </c>
      <c r="N168" s="3">
        <v>347</v>
      </c>
      <c r="O168" s="3">
        <v>68</v>
      </c>
      <c r="P168" s="3">
        <v>44</v>
      </c>
      <c r="Q168" s="3">
        <v>202</v>
      </c>
      <c r="R168" s="3">
        <v>0.7</v>
      </c>
      <c r="S168" s="3">
        <v>133.47999999999999</v>
      </c>
      <c r="T168" s="3">
        <v>11.9</v>
      </c>
      <c r="U168" s="3">
        <v>572.6</v>
      </c>
    </row>
    <row r="169" spans="1:21" ht="21" customHeight="1" x14ac:dyDescent="0.25">
      <c r="A169" s="3" t="s">
        <v>39</v>
      </c>
      <c r="B169" s="3" t="s">
        <v>40</v>
      </c>
      <c r="C169" s="3">
        <v>200</v>
      </c>
      <c r="D169" s="3">
        <v>4.7</v>
      </c>
      <c r="E169" s="3">
        <v>3.5</v>
      </c>
      <c r="F169" s="3">
        <v>12.5</v>
      </c>
      <c r="G169" s="3">
        <v>100.4</v>
      </c>
      <c r="H169" s="3">
        <v>0.04</v>
      </c>
      <c r="I169" s="3">
        <v>0.16</v>
      </c>
      <c r="J169" s="3">
        <v>17.25</v>
      </c>
      <c r="K169" s="3">
        <v>0</v>
      </c>
      <c r="L169" s="3">
        <v>0.68</v>
      </c>
      <c r="M169" s="3">
        <v>49.95</v>
      </c>
      <c r="N169" s="3">
        <v>220.33</v>
      </c>
      <c r="O169" s="3">
        <v>167.68</v>
      </c>
      <c r="P169" s="3">
        <v>34.32</v>
      </c>
      <c r="Q169" s="3">
        <v>130.28</v>
      </c>
      <c r="R169" s="3">
        <v>1.0900000000000001</v>
      </c>
      <c r="S169" s="3">
        <v>11.7</v>
      </c>
      <c r="T169" s="3">
        <v>2.29</v>
      </c>
      <c r="U169" s="3">
        <v>38.25</v>
      </c>
    </row>
    <row r="170" spans="1:21" ht="21" customHeight="1" x14ac:dyDescent="0.25">
      <c r="A170" s="7" t="s">
        <v>31</v>
      </c>
      <c r="B170" s="7" t="s">
        <v>125</v>
      </c>
      <c r="C170" s="3">
        <v>100</v>
      </c>
      <c r="D170" s="3">
        <v>0.6</v>
      </c>
      <c r="E170" s="3">
        <v>0.6</v>
      </c>
      <c r="F170" s="3">
        <v>14.7</v>
      </c>
      <c r="G170" s="3">
        <v>66.599999999999994</v>
      </c>
      <c r="H170" s="3">
        <v>0.04</v>
      </c>
      <c r="I170" s="3">
        <v>0.03</v>
      </c>
      <c r="J170" s="3">
        <v>7.5</v>
      </c>
      <c r="K170" s="3">
        <v>0</v>
      </c>
      <c r="L170" s="3">
        <v>15</v>
      </c>
      <c r="M170" s="3">
        <v>39</v>
      </c>
      <c r="N170" s="3">
        <v>417</v>
      </c>
      <c r="O170" s="3">
        <v>24</v>
      </c>
      <c r="P170" s="3">
        <v>14</v>
      </c>
      <c r="Q170" s="3">
        <v>17</v>
      </c>
      <c r="R170" s="3">
        <v>3.3</v>
      </c>
      <c r="S170" s="3">
        <v>3</v>
      </c>
      <c r="T170" s="3">
        <v>0.4</v>
      </c>
      <c r="U170" s="3">
        <v>12</v>
      </c>
    </row>
    <row r="171" spans="1:21" ht="21" customHeight="1" x14ac:dyDescent="0.25">
      <c r="A171" s="3" t="s">
        <v>31</v>
      </c>
      <c r="B171" s="3" t="s">
        <v>32</v>
      </c>
      <c r="C171" s="3">
        <v>30</v>
      </c>
      <c r="D171" s="3">
        <v>2.2999999999999998</v>
      </c>
      <c r="E171" s="3">
        <v>0.2</v>
      </c>
      <c r="F171" s="3">
        <v>14.8</v>
      </c>
      <c r="G171" s="3">
        <v>70.3</v>
      </c>
      <c r="H171" s="3">
        <v>0.03</v>
      </c>
      <c r="I171" s="3">
        <v>0.01</v>
      </c>
      <c r="J171" s="3">
        <v>0</v>
      </c>
      <c r="K171" s="3">
        <v>0</v>
      </c>
      <c r="L171" s="3">
        <v>0</v>
      </c>
      <c r="M171" s="3">
        <v>149.69999999999999</v>
      </c>
      <c r="N171" s="3">
        <v>27.9</v>
      </c>
      <c r="O171" s="3">
        <v>6</v>
      </c>
      <c r="P171" s="3">
        <v>4.2</v>
      </c>
      <c r="Q171" s="3">
        <v>19.5</v>
      </c>
      <c r="R171" s="3">
        <v>0.33</v>
      </c>
      <c r="S171" s="3">
        <v>0.96</v>
      </c>
      <c r="T171" s="3">
        <v>1.8</v>
      </c>
      <c r="U171" s="3">
        <v>4.3499999999999996</v>
      </c>
    </row>
    <row r="172" spans="1:21" ht="21" customHeight="1" x14ac:dyDescent="0.25">
      <c r="A172" s="3" t="s">
        <v>31</v>
      </c>
      <c r="B172" s="3" t="s">
        <v>33</v>
      </c>
      <c r="C172" s="3">
        <v>20</v>
      </c>
      <c r="D172" s="3">
        <v>1.3</v>
      </c>
      <c r="E172" s="3">
        <v>0.2</v>
      </c>
      <c r="F172" s="3">
        <v>6.7</v>
      </c>
      <c r="G172" s="3">
        <v>34.200000000000003</v>
      </c>
      <c r="H172" s="3">
        <v>0.04</v>
      </c>
      <c r="I172" s="3">
        <v>0.02</v>
      </c>
      <c r="J172" s="3">
        <v>0</v>
      </c>
      <c r="K172" s="3">
        <v>0</v>
      </c>
      <c r="L172" s="3">
        <v>0</v>
      </c>
      <c r="M172" s="3">
        <v>122</v>
      </c>
      <c r="N172" s="3">
        <v>49</v>
      </c>
      <c r="O172" s="3">
        <v>7</v>
      </c>
      <c r="P172" s="3">
        <v>9.4</v>
      </c>
      <c r="Q172" s="3">
        <v>31.6</v>
      </c>
      <c r="R172" s="3">
        <v>0.78</v>
      </c>
      <c r="S172" s="3">
        <v>0</v>
      </c>
      <c r="T172" s="3">
        <v>6.18</v>
      </c>
      <c r="U172" s="3">
        <v>0</v>
      </c>
    </row>
    <row r="173" spans="1:21" ht="21" customHeight="1" x14ac:dyDescent="0.25">
      <c r="A173" s="3"/>
      <c r="B173" s="2" t="s">
        <v>34</v>
      </c>
      <c r="C173" s="2">
        <v>660</v>
      </c>
      <c r="D173" s="2">
        <f>SUM(D166:D172)</f>
        <v>25.790000000000003</v>
      </c>
      <c r="E173" s="2">
        <f t="shared" ref="E173:U173" si="16">SUM(E166:E172)</f>
        <v>22.72</v>
      </c>
      <c r="F173" s="2">
        <f t="shared" si="16"/>
        <v>75.39</v>
      </c>
      <c r="G173" s="2">
        <f t="shared" si="16"/>
        <v>609.6</v>
      </c>
      <c r="H173" s="2">
        <f t="shared" si="16"/>
        <v>0.36999999999999994</v>
      </c>
      <c r="I173" s="2">
        <f t="shared" si="16"/>
        <v>0.46000000000000008</v>
      </c>
      <c r="J173" s="2">
        <f t="shared" si="16"/>
        <v>130.45999999999998</v>
      </c>
      <c r="K173" s="2">
        <f t="shared" si="16"/>
        <v>0.25</v>
      </c>
      <c r="L173" s="2">
        <f t="shared" si="16"/>
        <v>29.14</v>
      </c>
      <c r="M173" s="2">
        <f t="shared" si="16"/>
        <v>834.42000000000007</v>
      </c>
      <c r="N173" s="2">
        <f t="shared" si="16"/>
        <v>1813.91</v>
      </c>
      <c r="O173" s="2">
        <f t="shared" si="16"/>
        <v>324.27</v>
      </c>
      <c r="P173" s="2">
        <f t="shared" si="16"/>
        <v>143.81</v>
      </c>
      <c r="Q173" s="2">
        <f t="shared" si="16"/>
        <v>506.25</v>
      </c>
      <c r="R173" s="2">
        <f t="shared" si="16"/>
        <v>7.64</v>
      </c>
      <c r="S173" s="2">
        <f t="shared" si="16"/>
        <v>185.45999999999998</v>
      </c>
      <c r="T173" s="2">
        <f t="shared" si="16"/>
        <v>23.48</v>
      </c>
      <c r="U173" s="2">
        <f t="shared" si="16"/>
        <v>681.84</v>
      </c>
    </row>
    <row r="174" spans="1:21" ht="21" customHeight="1" x14ac:dyDescent="0.25">
      <c r="A174" s="3"/>
      <c r="B174" s="5" t="s">
        <v>35</v>
      </c>
      <c r="C174" s="5">
        <f>C173+C164</f>
        <v>830</v>
      </c>
      <c r="D174" s="5">
        <f>D173+D164</f>
        <v>28.090000000000003</v>
      </c>
      <c r="E174" s="5">
        <f t="shared" ref="E174:U174" si="17">E173+E164</f>
        <v>23.02</v>
      </c>
      <c r="F174" s="5">
        <f t="shared" si="17"/>
        <v>93.990000000000009</v>
      </c>
      <c r="G174" s="5">
        <f t="shared" si="17"/>
        <v>695.80000000000007</v>
      </c>
      <c r="H174" s="5">
        <f t="shared" si="17"/>
        <v>0.41999999999999993</v>
      </c>
      <c r="I174" s="5">
        <f t="shared" si="17"/>
        <v>0.48000000000000009</v>
      </c>
      <c r="J174" s="5">
        <f t="shared" si="17"/>
        <v>130.68999999999997</v>
      </c>
      <c r="K174" s="5">
        <f t="shared" si="17"/>
        <v>0.25</v>
      </c>
      <c r="L174" s="5">
        <f t="shared" si="17"/>
        <v>29.17</v>
      </c>
      <c r="M174" s="5">
        <f t="shared" si="17"/>
        <v>955.93000000000006</v>
      </c>
      <c r="N174" s="5">
        <f t="shared" si="17"/>
        <v>1866.48</v>
      </c>
      <c r="O174" s="5">
        <f t="shared" si="17"/>
        <v>379.83</v>
      </c>
      <c r="P174" s="5">
        <f t="shared" si="17"/>
        <v>155.88</v>
      </c>
      <c r="Q174" s="5">
        <f t="shared" si="17"/>
        <v>535.83000000000004</v>
      </c>
      <c r="R174" s="5">
        <f t="shared" si="17"/>
        <v>8.77</v>
      </c>
      <c r="S174" s="5">
        <f t="shared" si="17"/>
        <v>185.45999999999998</v>
      </c>
      <c r="T174" s="5">
        <f t="shared" si="17"/>
        <v>23.48</v>
      </c>
      <c r="U174" s="5">
        <f t="shared" si="17"/>
        <v>681.84</v>
      </c>
    </row>
    <row r="175" spans="1:21" ht="21" customHeight="1" x14ac:dyDescent="0.2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  <c r="U175" s="15"/>
    </row>
    <row r="176" spans="1:21" ht="21" customHeight="1" x14ac:dyDescent="0.3">
      <c r="A176" s="41" t="s">
        <v>100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</row>
    <row r="177" spans="1:21" ht="15.75" x14ac:dyDescent="0.25">
      <c r="A177" s="42" t="s">
        <v>0</v>
      </c>
      <c r="B177" s="42" t="s">
        <v>105</v>
      </c>
      <c r="C177" s="43" t="s">
        <v>1</v>
      </c>
      <c r="D177" s="45" t="s">
        <v>106</v>
      </c>
      <c r="E177" s="46"/>
      <c r="F177" s="47"/>
      <c r="G177" s="48" t="s">
        <v>5</v>
      </c>
      <c r="H177" s="50" t="s">
        <v>103</v>
      </c>
      <c r="I177" s="50"/>
      <c r="J177" s="50"/>
      <c r="K177" s="50"/>
      <c r="L177" s="50"/>
      <c r="M177" s="50" t="s">
        <v>104</v>
      </c>
      <c r="N177" s="50"/>
      <c r="O177" s="50"/>
      <c r="P177" s="50"/>
      <c r="Q177" s="50"/>
      <c r="R177" s="50"/>
      <c r="S177" s="50"/>
      <c r="T177" s="50"/>
      <c r="U177" s="50"/>
    </row>
    <row r="178" spans="1:21" ht="30" x14ac:dyDescent="0.25">
      <c r="A178" s="42"/>
      <c r="B178" s="42"/>
      <c r="C178" s="44"/>
      <c r="D178" s="25" t="s">
        <v>2</v>
      </c>
      <c r="E178" s="26" t="s">
        <v>3</v>
      </c>
      <c r="F178" s="26" t="s">
        <v>4</v>
      </c>
      <c r="G178" s="49"/>
      <c r="H178" s="22" t="s">
        <v>6</v>
      </c>
      <c r="I178" s="22" t="s">
        <v>7</v>
      </c>
      <c r="J178" s="22" t="s">
        <v>8</v>
      </c>
      <c r="K178" s="22" t="s">
        <v>9</v>
      </c>
      <c r="L178" s="22" t="s">
        <v>10</v>
      </c>
      <c r="M178" s="22" t="s">
        <v>11</v>
      </c>
      <c r="N178" s="22" t="s">
        <v>12</v>
      </c>
      <c r="O178" s="22" t="s">
        <v>13</v>
      </c>
      <c r="P178" s="22" t="s">
        <v>14</v>
      </c>
      <c r="Q178" s="22" t="s">
        <v>15</v>
      </c>
      <c r="R178" s="22" t="s">
        <v>16</v>
      </c>
      <c r="S178" s="22" t="s">
        <v>17</v>
      </c>
      <c r="T178" s="22" t="s">
        <v>18</v>
      </c>
      <c r="U178" s="22" t="s">
        <v>19</v>
      </c>
    </row>
    <row r="179" spans="1:21" x14ac:dyDescent="0.25">
      <c r="A179" s="2"/>
      <c r="B179" s="2"/>
      <c r="C179" s="22" t="s">
        <v>20</v>
      </c>
      <c r="D179" s="22" t="s">
        <v>20</v>
      </c>
      <c r="E179" s="22" t="s">
        <v>20</v>
      </c>
      <c r="F179" s="22" t="s">
        <v>20</v>
      </c>
      <c r="G179" s="22" t="s">
        <v>21</v>
      </c>
      <c r="H179" s="22" t="s">
        <v>22</v>
      </c>
      <c r="I179" s="22" t="s">
        <v>22</v>
      </c>
      <c r="J179" s="22" t="s">
        <v>23</v>
      </c>
      <c r="K179" s="22" t="s">
        <v>24</v>
      </c>
      <c r="L179" s="22" t="s">
        <v>22</v>
      </c>
      <c r="M179" s="22" t="s">
        <v>22</v>
      </c>
      <c r="N179" s="22" t="s">
        <v>22</v>
      </c>
      <c r="O179" s="22" t="s">
        <v>22</v>
      </c>
      <c r="P179" s="22" t="s">
        <v>22</v>
      </c>
      <c r="Q179" s="22" t="s">
        <v>22</v>
      </c>
      <c r="R179" s="22" t="s">
        <v>22</v>
      </c>
      <c r="S179" s="22" t="s">
        <v>24</v>
      </c>
      <c r="T179" s="22" t="s">
        <v>24</v>
      </c>
      <c r="U179" s="22" t="s">
        <v>24</v>
      </c>
    </row>
    <row r="180" spans="1:21" x14ac:dyDescent="0.25">
      <c r="A180" s="3"/>
      <c r="B180" s="4" t="s">
        <v>67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5">
      <c r="A181" s="3"/>
      <c r="B181" s="2" t="s">
        <v>116</v>
      </c>
      <c r="C181" s="6" t="s">
        <v>70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5">
      <c r="A182" s="3" t="s">
        <v>87</v>
      </c>
      <c r="B182" s="3" t="s">
        <v>88</v>
      </c>
      <c r="C182" s="3">
        <v>150</v>
      </c>
      <c r="D182" s="3">
        <v>6.2</v>
      </c>
      <c r="E182" s="3">
        <v>7.6</v>
      </c>
      <c r="F182" s="3">
        <v>28.2</v>
      </c>
      <c r="G182" s="3">
        <v>206.2</v>
      </c>
      <c r="H182" s="3">
        <v>0.14000000000000001</v>
      </c>
      <c r="I182" s="3">
        <v>0.11</v>
      </c>
      <c r="J182" s="3">
        <v>31.22</v>
      </c>
      <c r="K182" s="3">
        <v>0.1</v>
      </c>
      <c r="L182" s="3">
        <v>0.41</v>
      </c>
      <c r="M182" s="3">
        <v>254.01</v>
      </c>
      <c r="N182" s="3">
        <v>162.16999999999999</v>
      </c>
      <c r="O182" s="3">
        <v>107.34</v>
      </c>
      <c r="P182" s="3">
        <v>36.72</v>
      </c>
      <c r="Q182" s="3">
        <v>139.54</v>
      </c>
      <c r="R182" s="3">
        <v>0.99</v>
      </c>
      <c r="S182" s="3">
        <v>38.71</v>
      </c>
      <c r="T182" s="3">
        <v>2.33</v>
      </c>
      <c r="U182" s="3">
        <v>26.31</v>
      </c>
    </row>
    <row r="183" spans="1:21" ht="21" customHeight="1" x14ac:dyDescent="0.25">
      <c r="A183" s="3" t="s">
        <v>47</v>
      </c>
      <c r="B183" s="3" t="s">
        <v>48</v>
      </c>
      <c r="C183" s="3">
        <v>155</v>
      </c>
      <c r="D183" s="3">
        <v>0.2</v>
      </c>
      <c r="E183" s="3">
        <v>0</v>
      </c>
      <c r="F183" s="3">
        <v>5</v>
      </c>
      <c r="G183" s="3">
        <v>20.9</v>
      </c>
      <c r="H183" s="3">
        <v>0</v>
      </c>
      <c r="I183" s="3">
        <v>0.01</v>
      </c>
      <c r="J183" s="3">
        <v>0.28999999999999998</v>
      </c>
      <c r="K183" s="3">
        <v>0</v>
      </c>
      <c r="L183" s="3">
        <v>0.87</v>
      </c>
      <c r="M183" s="3">
        <v>0.95</v>
      </c>
      <c r="N183" s="3">
        <v>22.67</v>
      </c>
      <c r="O183" s="3">
        <v>50.25</v>
      </c>
      <c r="P183" s="3">
        <v>3.42</v>
      </c>
      <c r="Q183" s="3">
        <v>6.39</v>
      </c>
      <c r="R183" s="3">
        <v>0.57999999999999996</v>
      </c>
      <c r="S183" s="3">
        <v>0.01</v>
      </c>
      <c r="T183" s="3">
        <v>0.02</v>
      </c>
      <c r="U183" s="3">
        <v>0.53</v>
      </c>
    </row>
    <row r="184" spans="1:21" ht="21" customHeight="1" x14ac:dyDescent="0.25">
      <c r="A184" s="3"/>
      <c r="B184" s="2" t="s">
        <v>117</v>
      </c>
      <c r="C184" s="2">
        <v>305</v>
      </c>
      <c r="D184" s="2">
        <v>6.4</v>
      </c>
      <c r="E184" s="2">
        <v>7.6</v>
      </c>
      <c r="F184" s="2">
        <v>33.200000000000003</v>
      </c>
      <c r="G184" s="2">
        <v>227.1</v>
      </c>
      <c r="H184" s="2">
        <v>0.14000000000000001</v>
      </c>
      <c r="I184" s="2">
        <v>0.12</v>
      </c>
      <c r="J184" s="2">
        <v>31.51</v>
      </c>
      <c r="K184" s="2">
        <v>0.1</v>
      </c>
      <c r="L184" s="2">
        <v>1.28</v>
      </c>
      <c r="M184" s="2">
        <v>254.96</v>
      </c>
      <c r="N184" s="2">
        <v>184.84</v>
      </c>
      <c r="O184" s="2">
        <v>157.59</v>
      </c>
      <c r="P184" s="2">
        <v>40.14</v>
      </c>
      <c r="Q184" s="2">
        <v>145.93</v>
      </c>
      <c r="R184" s="2">
        <v>1.57</v>
      </c>
      <c r="S184" s="2">
        <v>38.72</v>
      </c>
      <c r="T184" s="2">
        <v>2.35</v>
      </c>
      <c r="U184" s="2">
        <v>26.84</v>
      </c>
    </row>
    <row r="185" spans="1:21" ht="21" customHeight="1" x14ac:dyDescent="0.25">
      <c r="A185" s="3"/>
      <c r="B185" s="2" t="s">
        <v>115</v>
      </c>
      <c r="C185" s="6" t="s">
        <v>70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0" customHeight="1" x14ac:dyDescent="0.25">
      <c r="A186" s="3" t="s">
        <v>140</v>
      </c>
      <c r="B186" s="17" t="s">
        <v>141</v>
      </c>
      <c r="C186" s="3">
        <v>60</v>
      </c>
      <c r="D186" s="3">
        <v>1.5</v>
      </c>
      <c r="E186" s="3">
        <v>6.1</v>
      </c>
      <c r="F186" s="3">
        <v>6.2</v>
      </c>
      <c r="G186" s="3">
        <v>85.8</v>
      </c>
      <c r="H186" s="3">
        <v>0.03</v>
      </c>
      <c r="I186" s="3">
        <v>0.04</v>
      </c>
      <c r="J186" s="3">
        <v>122.25</v>
      </c>
      <c r="K186" s="3">
        <v>0</v>
      </c>
      <c r="L186" s="3">
        <v>34.78</v>
      </c>
      <c r="M186" s="3">
        <v>88.69</v>
      </c>
      <c r="N186" s="3">
        <v>247.73</v>
      </c>
      <c r="O186" s="3">
        <v>40.39</v>
      </c>
      <c r="P186" s="3">
        <v>15.18</v>
      </c>
      <c r="Q186" s="3">
        <v>30.31</v>
      </c>
      <c r="R186" s="3">
        <v>0.55000000000000004</v>
      </c>
      <c r="S186" s="3">
        <v>10.73</v>
      </c>
      <c r="T186" s="3">
        <v>0.26</v>
      </c>
      <c r="U186" s="3">
        <v>12.66</v>
      </c>
    </row>
    <row r="187" spans="1:21" ht="21" customHeight="1" x14ac:dyDescent="0.25">
      <c r="A187" s="3" t="s">
        <v>55</v>
      </c>
      <c r="B187" s="3" t="s">
        <v>56</v>
      </c>
      <c r="C187" s="3">
        <v>150</v>
      </c>
      <c r="D187" s="3">
        <v>3.6</v>
      </c>
      <c r="E187" s="3">
        <v>4.8</v>
      </c>
      <c r="F187" s="3">
        <v>36.4</v>
      </c>
      <c r="G187" s="3">
        <v>203.5</v>
      </c>
      <c r="H187" s="3">
        <v>0.03</v>
      </c>
      <c r="I187" s="3">
        <v>0.02</v>
      </c>
      <c r="J187" s="3">
        <v>18.36</v>
      </c>
      <c r="K187" s="3">
        <v>0.09</v>
      </c>
      <c r="L187" s="3">
        <v>0</v>
      </c>
      <c r="M187" s="3">
        <v>152.80000000000001</v>
      </c>
      <c r="N187" s="3">
        <v>46.55</v>
      </c>
      <c r="O187" s="3">
        <v>106.65</v>
      </c>
      <c r="P187" s="3">
        <v>23.59</v>
      </c>
      <c r="Q187" s="3">
        <v>72.569999999999993</v>
      </c>
      <c r="R187" s="3">
        <v>0.49</v>
      </c>
      <c r="S187" s="3">
        <v>20.76</v>
      </c>
      <c r="T187" s="3">
        <v>7.24</v>
      </c>
      <c r="U187" s="3">
        <v>27.19</v>
      </c>
    </row>
    <row r="188" spans="1:21" ht="21.75" customHeight="1" x14ac:dyDescent="0.25">
      <c r="A188" s="3" t="s">
        <v>45</v>
      </c>
      <c r="B188" s="3" t="s">
        <v>46</v>
      </c>
      <c r="C188" s="32" t="s">
        <v>127</v>
      </c>
      <c r="D188" s="3">
        <v>13.76</v>
      </c>
      <c r="E188" s="3">
        <v>13.91</v>
      </c>
      <c r="F188" s="3">
        <v>3.9</v>
      </c>
      <c r="G188" s="3">
        <v>195.8</v>
      </c>
      <c r="H188" s="3">
        <v>0.04</v>
      </c>
      <c r="I188" s="3">
        <v>0.12</v>
      </c>
      <c r="J188" s="3">
        <v>25.46</v>
      </c>
      <c r="K188" s="3">
        <v>7.0000000000000007E-2</v>
      </c>
      <c r="L188" s="3">
        <v>1</v>
      </c>
      <c r="M188" s="3">
        <v>122</v>
      </c>
      <c r="N188" s="3">
        <v>322</v>
      </c>
      <c r="O188" s="3">
        <v>55</v>
      </c>
      <c r="P188" s="3">
        <v>23</v>
      </c>
      <c r="Q188" s="3">
        <v>166</v>
      </c>
      <c r="R188" s="3">
        <v>2.5</v>
      </c>
      <c r="S188" s="3">
        <v>17.059999999999999</v>
      </c>
      <c r="T188" s="3">
        <v>0.4</v>
      </c>
      <c r="U188" s="3">
        <v>62.71</v>
      </c>
    </row>
    <row r="189" spans="1:21" ht="21" customHeight="1" x14ac:dyDescent="0.25">
      <c r="A189" s="3" t="s">
        <v>39</v>
      </c>
      <c r="B189" s="3" t="s">
        <v>61</v>
      </c>
      <c r="C189" s="3">
        <v>200</v>
      </c>
      <c r="D189" s="3">
        <v>3.9</v>
      </c>
      <c r="E189" s="3">
        <v>2.9</v>
      </c>
      <c r="F189" s="3">
        <v>11.2</v>
      </c>
      <c r="G189" s="3">
        <v>86</v>
      </c>
      <c r="H189" s="3">
        <v>0.03</v>
      </c>
      <c r="I189" s="3">
        <v>0.13</v>
      </c>
      <c r="J189" s="3">
        <v>13.29</v>
      </c>
      <c r="K189" s="3">
        <v>0</v>
      </c>
      <c r="L189" s="3">
        <v>0.52</v>
      </c>
      <c r="M189" s="3">
        <v>38.549999999999997</v>
      </c>
      <c r="N189" s="3">
        <v>183.98</v>
      </c>
      <c r="O189" s="3">
        <v>148.32</v>
      </c>
      <c r="P189" s="3">
        <v>30.67</v>
      </c>
      <c r="Q189" s="3">
        <v>106.79</v>
      </c>
      <c r="R189" s="3">
        <v>1.06</v>
      </c>
      <c r="S189" s="3">
        <v>9</v>
      </c>
      <c r="T189" s="3">
        <v>1.76</v>
      </c>
      <c r="U189" s="3">
        <v>20</v>
      </c>
    </row>
    <row r="190" spans="1:21" ht="21" customHeight="1" x14ac:dyDescent="0.25">
      <c r="A190" s="3" t="s">
        <v>31</v>
      </c>
      <c r="B190" s="3" t="s">
        <v>32</v>
      </c>
      <c r="C190" s="3">
        <v>30</v>
      </c>
      <c r="D190" s="3">
        <v>2.2999999999999998</v>
      </c>
      <c r="E190" s="3">
        <v>0.2</v>
      </c>
      <c r="F190" s="3">
        <v>14.8</v>
      </c>
      <c r="G190" s="3">
        <v>70.3</v>
      </c>
      <c r="H190" s="3">
        <v>0.03</v>
      </c>
      <c r="I190" s="3">
        <v>0.01</v>
      </c>
      <c r="J190" s="3">
        <v>0</v>
      </c>
      <c r="K190" s="3">
        <v>0</v>
      </c>
      <c r="L190" s="3">
        <v>0</v>
      </c>
      <c r="M190" s="3">
        <v>149.69999999999999</v>
      </c>
      <c r="N190" s="3">
        <v>27.9</v>
      </c>
      <c r="O190" s="3">
        <v>6</v>
      </c>
      <c r="P190" s="3">
        <v>4.2</v>
      </c>
      <c r="Q190" s="3">
        <v>19.5</v>
      </c>
      <c r="R190" s="3">
        <v>0.33</v>
      </c>
      <c r="S190" s="3">
        <v>0.96</v>
      </c>
      <c r="T190" s="3">
        <v>1.8</v>
      </c>
      <c r="U190" s="3">
        <v>4.3499999999999996</v>
      </c>
    </row>
    <row r="191" spans="1:21" ht="21" customHeight="1" x14ac:dyDescent="0.25">
      <c r="A191" s="3" t="s">
        <v>31</v>
      </c>
      <c r="B191" s="3" t="s">
        <v>33</v>
      </c>
      <c r="C191" s="3">
        <v>20</v>
      </c>
      <c r="D191" s="3">
        <v>1.3</v>
      </c>
      <c r="E191" s="3">
        <v>0.2</v>
      </c>
      <c r="F191" s="3">
        <v>6.7</v>
      </c>
      <c r="G191" s="3">
        <v>34.200000000000003</v>
      </c>
      <c r="H191" s="3">
        <v>0.04</v>
      </c>
      <c r="I191" s="3">
        <v>0.02</v>
      </c>
      <c r="J191" s="3">
        <v>0</v>
      </c>
      <c r="K191" s="3">
        <v>0</v>
      </c>
      <c r="L191" s="3">
        <v>0</v>
      </c>
      <c r="M191" s="3">
        <v>122</v>
      </c>
      <c r="N191" s="3">
        <v>49</v>
      </c>
      <c r="O191" s="3">
        <v>7</v>
      </c>
      <c r="P191" s="3">
        <v>9.4</v>
      </c>
      <c r="Q191" s="3">
        <v>31.6</v>
      </c>
      <c r="R191" s="3">
        <v>0.78</v>
      </c>
      <c r="S191" s="3">
        <v>0</v>
      </c>
      <c r="T191" s="3">
        <v>6.18</v>
      </c>
      <c r="U191" s="3">
        <v>0</v>
      </c>
    </row>
    <row r="192" spans="1:21" ht="21" customHeight="1" x14ac:dyDescent="0.25">
      <c r="A192" s="3"/>
      <c r="B192" s="2" t="s">
        <v>34</v>
      </c>
      <c r="C192" s="2">
        <v>560</v>
      </c>
      <c r="D192" s="2">
        <f t="shared" ref="D192:U192" si="18">SUM(D186:D191)</f>
        <v>26.36</v>
      </c>
      <c r="E192" s="2">
        <f t="shared" si="18"/>
        <v>28.109999999999996</v>
      </c>
      <c r="F192" s="2">
        <f t="shared" si="18"/>
        <v>79.2</v>
      </c>
      <c r="G192" s="2">
        <f t="shared" si="18"/>
        <v>675.6</v>
      </c>
      <c r="H192" s="2">
        <f t="shared" si="18"/>
        <v>0.2</v>
      </c>
      <c r="I192" s="2">
        <f t="shared" si="18"/>
        <v>0.34</v>
      </c>
      <c r="J192" s="2">
        <f t="shared" si="18"/>
        <v>179.36</v>
      </c>
      <c r="K192" s="2">
        <f t="shared" si="18"/>
        <v>0.16</v>
      </c>
      <c r="L192" s="2">
        <f t="shared" si="18"/>
        <v>36.300000000000004</v>
      </c>
      <c r="M192" s="2">
        <f t="shared" si="18"/>
        <v>673.74</v>
      </c>
      <c r="N192" s="2">
        <f t="shared" si="18"/>
        <v>877.16</v>
      </c>
      <c r="O192" s="2">
        <f t="shared" si="18"/>
        <v>363.36</v>
      </c>
      <c r="P192" s="2">
        <f t="shared" si="18"/>
        <v>106.04</v>
      </c>
      <c r="Q192" s="2">
        <f t="shared" si="18"/>
        <v>426.77000000000004</v>
      </c>
      <c r="R192" s="2">
        <f t="shared" si="18"/>
        <v>5.71</v>
      </c>
      <c r="S192" s="2">
        <f t="shared" si="18"/>
        <v>58.51</v>
      </c>
      <c r="T192" s="2">
        <f t="shared" si="18"/>
        <v>17.64</v>
      </c>
      <c r="U192" s="2">
        <f t="shared" si="18"/>
        <v>126.91</v>
      </c>
    </row>
    <row r="193" spans="1:21" ht="21" customHeight="1" x14ac:dyDescent="0.25">
      <c r="A193" s="3"/>
      <c r="B193" s="5" t="s">
        <v>35</v>
      </c>
      <c r="C193" s="5">
        <f>C192+C184</f>
        <v>865</v>
      </c>
      <c r="D193" s="5">
        <f t="shared" ref="D193:U193" si="19">D192+D184</f>
        <v>32.76</v>
      </c>
      <c r="E193" s="5">
        <f t="shared" si="19"/>
        <v>35.709999999999994</v>
      </c>
      <c r="F193" s="5">
        <f t="shared" si="19"/>
        <v>112.4</v>
      </c>
      <c r="G193" s="5">
        <f t="shared" si="19"/>
        <v>902.7</v>
      </c>
      <c r="H193" s="5">
        <f t="shared" si="19"/>
        <v>0.34</v>
      </c>
      <c r="I193" s="5">
        <f t="shared" si="19"/>
        <v>0.46</v>
      </c>
      <c r="J193" s="5">
        <f t="shared" si="19"/>
        <v>210.87</v>
      </c>
      <c r="K193" s="5">
        <f t="shared" si="19"/>
        <v>0.26</v>
      </c>
      <c r="L193" s="5">
        <f t="shared" si="19"/>
        <v>37.580000000000005</v>
      </c>
      <c r="M193" s="5">
        <f t="shared" si="19"/>
        <v>928.7</v>
      </c>
      <c r="N193" s="5">
        <f t="shared" si="19"/>
        <v>1062</v>
      </c>
      <c r="O193" s="5">
        <f t="shared" si="19"/>
        <v>520.95000000000005</v>
      </c>
      <c r="P193" s="5">
        <f t="shared" si="19"/>
        <v>146.18</v>
      </c>
      <c r="Q193" s="5">
        <f t="shared" si="19"/>
        <v>572.70000000000005</v>
      </c>
      <c r="R193" s="5">
        <f t="shared" si="19"/>
        <v>7.28</v>
      </c>
      <c r="S193" s="5">
        <f t="shared" si="19"/>
        <v>97.22999999999999</v>
      </c>
      <c r="T193" s="5">
        <f t="shared" si="19"/>
        <v>19.990000000000002</v>
      </c>
      <c r="U193" s="5">
        <f t="shared" si="19"/>
        <v>153.75</v>
      </c>
    </row>
    <row r="194" spans="1:21" ht="21" customHeight="1" x14ac:dyDescent="0.25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</row>
    <row r="195" spans="1:21" ht="21" customHeight="1" x14ac:dyDescent="0.3">
      <c r="A195" s="51" t="s">
        <v>101</v>
      </c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</row>
    <row r="196" spans="1:21" ht="15.75" x14ac:dyDescent="0.25">
      <c r="A196" s="42" t="s">
        <v>0</v>
      </c>
      <c r="B196" s="42" t="s">
        <v>105</v>
      </c>
      <c r="C196" s="43" t="s">
        <v>1</v>
      </c>
      <c r="D196" s="45" t="s">
        <v>106</v>
      </c>
      <c r="E196" s="46"/>
      <c r="F196" s="47"/>
      <c r="G196" s="48" t="s">
        <v>5</v>
      </c>
      <c r="H196" s="50" t="s">
        <v>103</v>
      </c>
      <c r="I196" s="50"/>
      <c r="J196" s="50"/>
      <c r="K196" s="50"/>
      <c r="L196" s="50"/>
      <c r="M196" s="50" t="s">
        <v>104</v>
      </c>
      <c r="N196" s="50"/>
      <c r="O196" s="50"/>
      <c r="P196" s="50"/>
      <c r="Q196" s="50"/>
      <c r="R196" s="50"/>
      <c r="S196" s="50"/>
      <c r="T196" s="50"/>
      <c r="U196" s="50"/>
    </row>
    <row r="197" spans="1:21" ht="30" x14ac:dyDescent="0.25">
      <c r="A197" s="42"/>
      <c r="B197" s="42"/>
      <c r="C197" s="44"/>
      <c r="D197" s="25" t="s">
        <v>2</v>
      </c>
      <c r="E197" s="26" t="s">
        <v>3</v>
      </c>
      <c r="F197" s="26" t="s">
        <v>4</v>
      </c>
      <c r="G197" s="49"/>
      <c r="H197" s="22" t="s">
        <v>6</v>
      </c>
      <c r="I197" s="22" t="s">
        <v>7</v>
      </c>
      <c r="J197" s="22" t="s">
        <v>8</v>
      </c>
      <c r="K197" s="22" t="s">
        <v>9</v>
      </c>
      <c r="L197" s="22" t="s">
        <v>10</v>
      </c>
      <c r="M197" s="22" t="s">
        <v>11</v>
      </c>
      <c r="N197" s="22" t="s">
        <v>12</v>
      </c>
      <c r="O197" s="22" t="s">
        <v>13</v>
      </c>
      <c r="P197" s="22" t="s">
        <v>14</v>
      </c>
      <c r="Q197" s="22" t="s">
        <v>15</v>
      </c>
      <c r="R197" s="22" t="s">
        <v>16</v>
      </c>
      <c r="S197" s="22" t="s">
        <v>17</v>
      </c>
      <c r="T197" s="22" t="s">
        <v>18</v>
      </c>
      <c r="U197" s="22" t="s">
        <v>19</v>
      </c>
    </row>
    <row r="198" spans="1:21" x14ac:dyDescent="0.25">
      <c r="A198" s="2"/>
      <c r="B198" s="2"/>
      <c r="C198" s="22" t="s">
        <v>20</v>
      </c>
      <c r="D198" s="22" t="s">
        <v>20</v>
      </c>
      <c r="E198" s="22" t="s">
        <v>20</v>
      </c>
      <c r="F198" s="22" t="s">
        <v>20</v>
      </c>
      <c r="G198" s="22" t="s">
        <v>21</v>
      </c>
      <c r="H198" s="22" t="s">
        <v>22</v>
      </c>
      <c r="I198" s="22" t="s">
        <v>22</v>
      </c>
      <c r="J198" s="22" t="s">
        <v>23</v>
      </c>
      <c r="K198" s="22" t="s">
        <v>24</v>
      </c>
      <c r="L198" s="22" t="s">
        <v>22</v>
      </c>
      <c r="M198" s="22" t="s">
        <v>22</v>
      </c>
      <c r="N198" s="22" t="s">
        <v>22</v>
      </c>
      <c r="O198" s="22" t="s">
        <v>22</v>
      </c>
      <c r="P198" s="22" t="s">
        <v>22</v>
      </c>
      <c r="Q198" s="22" t="s">
        <v>22</v>
      </c>
      <c r="R198" s="22" t="s">
        <v>22</v>
      </c>
      <c r="S198" s="22" t="s">
        <v>24</v>
      </c>
      <c r="T198" s="22" t="s">
        <v>24</v>
      </c>
      <c r="U198" s="22" t="s">
        <v>24</v>
      </c>
    </row>
    <row r="199" spans="1:21" x14ac:dyDescent="0.25">
      <c r="A199" s="3"/>
      <c r="B199" s="4" t="s">
        <v>68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5">
      <c r="A200" s="3"/>
      <c r="B200" s="2" t="s">
        <v>116</v>
      </c>
      <c r="C200" s="6" t="s">
        <v>70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5">
      <c r="A201" s="3" t="s">
        <v>89</v>
      </c>
      <c r="B201" s="3" t="s">
        <v>90</v>
      </c>
      <c r="C201" s="3">
        <v>150</v>
      </c>
      <c r="D201" s="3">
        <v>6.4</v>
      </c>
      <c r="E201" s="3">
        <v>8.4</v>
      </c>
      <c r="F201" s="3">
        <v>25.7</v>
      </c>
      <c r="G201" s="3">
        <v>204.6</v>
      </c>
      <c r="H201" s="3">
        <v>0.15</v>
      </c>
      <c r="I201" s="3">
        <v>0.13</v>
      </c>
      <c r="J201" s="3">
        <v>30.15</v>
      </c>
      <c r="K201" s="3">
        <v>0.1</v>
      </c>
      <c r="L201" s="3">
        <v>0.39</v>
      </c>
      <c r="M201" s="3">
        <v>259.99</v>
      </c>
      <c r="N201" s="3">
        <v>205.54</v>
      </c>
      <c r="O201" s="3">
        <v>118.23</v>
      </c>
      <c r="P201" s="3">
        <v>47.12</v>
      </c>
      <c r="Q201" s="3">
        <v>175.03</v>
      </c>
      <c r="R201" s="3">
        <v>1.38</v>
      </c>
      <c r="S201" s="3">
        <v>38.44</v>
      </c>
      <c r="T201" s="3">
        <v>10.92</v>
      </c>
      <c r="U201" s="3">
        <v>46.71</v>
      </c>
    </row>
    <row r="202" spans="1:21" ht="21" customHeight="1" x14ac:dyDescent="0.25">
      <c r="A202" s="3" t="s">
        <v>52</v>
      </c>
      <c r="B202" s="3" t="s">
        <v>53</v>
      </c>
      <c r="C202" s="3">
        <v>150</v>
      </c>
      <c r="D202" s="3">
        <v>0.1</v>
      </c>
      <c r="E202" s="3">
        <v>0</v>
      </c>
      <c r="F202" s="3">
        <v>4.8</v>
      </c>
      <c r="G202" s="3">
        <v>20.100000000000001</v>
      </c>
      <c r="H202" s="3">
        <v>0</v>
      </c>
      <c r="I202" s="3">
        <v>0.01</v>
      </c>
      <c r="J202" s="3">
        <v>0.23</v>
      </c>
      <c r="K202" s="3">
        <v>0</v>
      </c>
      <c r="L202" s="3">
        <v>0.03</v>
      </c>
      <c r="M202" s="3">
        <v>0.51</v>
      </c>
      <c r="N202" s="3">
        <v>15.57</v>
      </c>
      <c r="O202" s="3">
        <v>49.56</v>
      </c>
      <c r="P202" s="3">
        <v>2.87</v>
      </c>
      <c r="Q202" s="3">
        <v>5.38</v>
      </c>
      <c r="R202" s="3">
        <v>0.55000000000000004</v>
      </c>
      <c r="S202" s="3">
        <v>0</v>
      </c>
      <c r="T202" s="3">
        <v>0</v>
      </c>
      <c r="U202" s="3">
        <v>0</v>
      </c>
    </row>
    <row r="203" spans="1:21" ht="21" customHeight="1" x14ac:dyDescent="0.25">
      <c r="A203" s="3"/>
      <c r="B203" s="2" t="s">
        <v>117</v>
      </c>
      <c r="C203" s="2">
        <v>300</v>
      </c>
      <c r="D203" s="2">
        <v>6.5</v>
      </c>
      <c r="E203" s="2">
        <v>8.4</v>
      </c>
      <c r="F203" s="2">
        <v>30.5</v>
      </c>
      <c r="G203" s="2">
        <v>224.7</v>
      </c>
      <c r="H203" s="2">
        <v>0.15</v>
      </c>
      <c r="I203" s="2">
        <v>0.14000000000000001</v>
      </c>
      <c r="J203" s="2">
        <v>30.38</v>
      </c>
      <c r="K203" s="2">
        <v>0.1</v>
      </c>
      <c r="L203" s="2">
        <v>0.42</v>
      </c>
      <c r="M203" s="2">
        <v>260.5</v>
      </c>
      <c r="N203" s="2">
        <v>221.11</v>
      </c>
      <c r="O203" s="2">
        <v>167.79</v>
      </c>
      <c r="P203" s="2">
        <v>49.99</v>
      </c>
      <c r="Q203" s="2">
        <v>180.41</v>
      </c>
      <c r="R203" s="2">
        <v>1.93</v>
      </c>
      <c r="S203" s="2">
        <v>38.44</v>
      </c>
      <c r="T203" s="2">
        <v>10.92</v>
      </c>
      <c r="U203" s="2">
        <v>46.71</v>
      </c>
    </row>
    <row r="204" spans="1:21" ht="21" customHeight="1" x14ac:dyDescent="0.25">
      <c r="A204" s="3"/>
      <c r="B204" s="2" t="s">
        <v>115</v>
      </c>
      <c r="C204" s="6" t="s">
        <v>70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1.5" customHeight="1" x14ac:dyDescent="0.25">
      <c r="A205" s="3" t="s">
        <v>42</v>
      </c>
      <c r="B205" s="17" t="s">
        <v>77</v>
      </c>
      <c r="C205" s="3">
        <v>60</v>
      </c>
      <c r="D205" s="3">
        <v>0.8</v>
      </c>
      <c r="E205" s="3">
        <v>2.7</v>
      </c>
      <c r="F205" s="3">
        <v>4.5999999999999996</v>
      </c>
      <c r="G205" s="3">
        <v>45.6</v>
      </c>
      <c r="H205" s="3">
        <v>0.01</v>
      </c>
      <c r="I205" s="3">
        <v>0.02</v>
      </c>
      <c r="J205" s="3">
        <v>0.68</v>
      </c>
      <c r="K205" s="3">
        <v>0</v>
      </c>
      <c r="L205" s="3">
        <v>2.2799999999999998</v>
      </c>
      <c r="M205" s="3">
        <v>78.77</v>
      </c>
      <c r="N205" s="3">
        <v>136.27000000000001</v>
      </c>
      <c r="O205" s="3">
        <v>19.21</v>
      </c>
      <c r="P205" s="3">
        <v>10.95</v>
      </c>
      <c r="Q205" s="3">
        <v>21.51</v>
      </c>
      <c r="R205" s="3">
        <v>0.7</v>
      </c>
      <c r="S205" s="3">
        <v>11.99</v>
      </c>
      <c r="T205" s="3">
        <v>0.35</v>
      </c>
      <c r="U205" s="3">
        <v>11.4</v>
      </c>
    </row>
    <row r="206" spans="1:21" ht="21" customHeight="1" x14ac:dyDescent="0.25">
      <c r="A206" s="3" t="s">
        <v>43</v>
      </c>
      <c r="B206" s="3" t="s">
        <v>44</v>
      </c>
      <c r="C206" s="3">
        <v>150</v>
      </c>
      <c r="D206" s="3">
        <v>5.3</v>
      </c>
      <c r="E206" s="3">
        <v>4.9000000000000004</v>
      </c>
      <c r="F206" s="3">
        <v>32.799999999999997</v>
      </c>
      <c r="G206" s="3">
        <v>196.8</v>
      </c>
      <c r="H206" s="3">
        <v>0.06</v>
      </c>
      <c r="I206" s="3">
        <v>0.02</v>
      </c>
      <c r="J206" s="3">
        <v>18.36</v>
      </c>
      <c r="K206" s="3">
        <v>0.09</v>
      </c>
      <c r="L206" s="3">
        <v>0</v>
      </c>
      <c r="M206" s="3">
        <v>149.04</v>
      </c>
      <c r="N206" s="3">
        <v>53.8</v>
      </c>
      <c r="O206" s="3">
        <v>105.83</v>
      </c>
      <c r="P206" s="3">
        <v>7.19</v>
      </c>
      <c r="Q206" s="3">
        <v>40.700000000000003</v>
      </c>
      <c r="R206" s="3">
        <v>0.73</v>
      </c>
      <c r="S206" s="3">
        <v>20.77</v>
      </c>
      <c r="T206" s="3">
        <v>0.06</v>
      </c>
      <c r="U206" s="3">
        <v>11.92</v>
      </c>
    </row>
    <row r="207" spans="1:21" ht="28.5" customHeight="1" x14ac:dyDescent="0.25">
      <c r="A207" s="7" t="s">
        <v>120</v>
      </c>
      <c r="B207" s="17" t="s">
        <v>126</v>
      </c>
      <c r="C207" s="32" t="s">
        <v>137</v>
      </c>
      <c r="D207" s="3">
        <v>10.81</v>
      </c>
      <c r="E207" s="3">
        <v>10.4</v>
      </c>
      <c r="F207" s="3">
        <v>8.42</v>
      </c>
      <c r="G207" s="3">
        <v>168.9</v>
      </c>
      <c r="H207" s="3">
        <v>0</v>
      </c>
      <c r="I207" s="3">
        <v>0</v>
      </c>
      <c r="J207" s="3">
        <v>38.450000000000003</v>
      </c>
      <c r="K207" s="3">
        <v>0.01</v>
      </c>
      <c r="L207" s="3">
        <v>1.79</v>
      </c>
      <c r="M207" s="3">
        <v>3</v>
      </c>
      <c r="N207" s="3">
        <v>43</v>
      </c>
      <c r="O207" s="3">
        <v>45.75</v>
      </c>
      <c r="P207" s="3">
        <v>35.130000000000003</v>
      </c>
      <c r="Q207" s="3">
        <v>109</v>
      </c>
      <c r="R207" s="3">
        <v>1.6</v>
      </c>
      <c r="S207" s="3">
        <v>0</v>
      </c>
      <c r="T207" s="3">
        <v>0</v>
      </c>
      <c r="U207" s="3">
        <v>0</v>
      </c>
    </row>
    <row r="208" spans="1:21" ht="21" customHeight="1" x14ac:dyDescent="0.25">
      <c r="A208" s="3" t="s">
        <v>29</v>
      </c>
      <c r="B208" s="3" t="s">
        <v>72</v>
      </c>
      <c r="C208" s="3">
        <v>200</v>
      </c>
      <c r="D208" s="3">
        <v>0.98</v>
      </c>
      <c r="E208" s="3">
        <v>0.05</v>
      </c>
      <c r="F208" s="3">
        <v>15.64</v>
      </c>
      <c r="G208" s="3">
        <v>66.900000000000006</v>
      </c>
      <c r="H208" s="3">
        <v>0.01</v>
      </c>
      <c r="I208" s="3">
        <v>0.03</v>
      </c>
      <c r="J208" s="3">
        <v>69.959999999999994</v>
      </c>
      <c r="K208" s="3">
        <v>0</v>
      </c>
      <c r="L208" s="3">
        <v>0</v>
      </c>
      <c r="M208" s="3">
        <v>3</v>
      </c>
      <c r="N208" s="3">
        <v>285</v>
      </c>
      <c r="O208" s="3">
        <v>90</v>
      </c>
      <c r="P208" s="3">
        <v>18</v>
      </c>
      <c r="Q208" s="3">
        <v>25</v>
      </c>
      <c r="R208" s="3">
        <v>0.6</v>
      </c>
      <c r="S208" s="3">
        <v>0</v>
      </c>
      <c r="T208" s="3">
        <v>0</v>
      </c>
      <c r="U208" s="3">
        <v>0</v>
      </c>
    </row>
    <row r="209" spans="1:21" ht="22.5" customHeight="1" x14ac:dyDescent="0.25">
      <c r="A209" s="3" t="s">
        <v>31</v>
      </c>
      <c r="B209" s="3" t="s">
        <v>33</v>
      </c>
      <c r="C209" s="3">
        <v>20</v>
      </c>
      <c r="D209" s="3">
        <v>1.3</v>
      </c>
      <c r="E209" s="3">
        <v>0.2</v>
      </c>
      <c r="F209" s="3">
        <v>6.7</v>
      </c>
      <c r="G209" s="3">
        <v>34.200000000000003</v>
      </c>
      <c r="H209" s="3">
        <v>0.04</v>
      </c>
      <c r="I209" s="3">
        <v>0.02</v>
      </c>
      <c r="J209" s="3">
        <v>0</v>
      </c>
      <c r="K209" s="3">
        <v>0</v>
      </c>
      <c r="L209" s="3">
        <v>0</v>
      </c>
      <c r="M209" s="3">
        <v>122</v>
      </c>
      <c r="N209" s="3">
        <v>49</v>
      </c>
      <c r="O209" s="3">
        <v>7</v>
      </c>
      <c r="P209" s="3">
        <v>9.4</v>
      </c>
      <c r="Q209" s="3">
        <v>31.6</v>
      </c>
      <c r="R209" s="3">
        <v>0.78</v>
      </c>
      <c r="S209" s="3">
        <v>0</v>
      </c>
      <c r="T209" s="3">
        <v>6.18</v>
      </c>
      <c r="U209" s="3">
        <v>0</v>
      </c>
    </row>
    <row r="210" spans="1:21" ht="21" customHeight="1" x14ac:dyDescent="0.25">
      <c r="A210" s="3" t="s">
        <v>31</v>
      </c>
      <c r="B210" s="3" t="s">
        <v>32</v>
      </c>
      <c r="C210" s="3">
        <v>30</v>
      </c>
      <c r="D210" s="3">
        <v>2.2999999999999998</v>
      </c>
      <c r="E210" s="3">
        <v>0.2</v>
      </c>
      <c r="F210" s="3">
        <v>14.8</v>
      </c>
      <c r="G210" s="3">
        <v>70.3</v>
      </c>
      <c r="H210" s="3">
        <v>0.03</v>
      </c>
      <c r="I210" s="3">
        <v>0.01</v>
      </c>
      <c r="J210" s="3">
        <v>0</v>
      </c>
      <c r="K210" s="3">
        <v>0</v>
      </c>
      <c r="L210" s="3">
        <v>0</v>
      </c>
      <c r="M210" s="3">
        <v>149.69999999999999</v>
      </c>
      <c r="N210" s="3">
        <v>27.9</v>
      </c>
      <c r="O210" s="3">
        <v>6</v>
      </c>
      <c r="P210" s="3">
        <v>4.2</v>
      </c>
      <c r="Q210" s="3">
        <v>19.5</v>
      </c>
      <c r="R210" s="3">
        <v>0.33</v>
      </c>
      <c r="S210" s="3">
        <v>0.96</v>
      </c>
      <c r="T210" s="3">
        <v>1.8</v>
      </c>
      <c r="U210" s="3">
        <v>4.3499999999999996</v>
      </c>
    </row>
    <row r="211" spans="1:21" ht="21" customHeight="1" x14ac:dyDescent="0.25">
      <c r="A211" s="3"/>
      <c r="B211" s="2" t="s">
        <v>34</v>
      </c>
      <c r="C211" s="2">
        <v>565</v>
      </c>
      <c r="D211" s="2">
        <f t="shared" ref="D211:U211" si="20">SUM(D205:D210)</f>
        <v>21.490000000000002</v>
      </c>
      <c r="E211" s="2">
        <f t="shared" si="20"/>
        <v>18.45</v>
      </c>
      <c r="F211" s="2">
        <f t="shared" si="20"/>
        <v>82.96</v>
      </c>
      <c r="G211" s="2">
        <f t="shared" si="20"/>
        <v>582.70000000000005</v>
      </c>
      <c r="H211" s="2">
        <f t="shared" si="20"/>
        <v>0.15</v>
      </c>
      <c r="I211" s="2">
        <f t="shared" si="20"/>
        <v>0.1</v>
      </c>
      <c r="J211" s="2">
        <f t="shared" si="20"/>
        <v>127.44999999999999</v>
      </c>
      <c r="K211" s="2">
        <f t="shared" si="20"/>
        <v>9.9999999999999992E-2</v>
      </c>
      <c r="L211" s="2">
        <f t="shared" si="20"/>
        <v>4.07</v>
      </c>
      <c r="M211" s="2">
        <f t="shared" si="20"/>
        <v>505.51</v>
      </c>
      <c r="N211" s="2">
        <f t="shared" si="20"/>
        <v>594.96999999999991</v>
      </c>
      <c r="O211" s="2">
        <f t="shared" si="20"/>
        <v>273.78999999999996</v>
      </c>
      <c r="P211" s="2">
        <f t="shared" si="20"/>
        <v>84.870000000000019</v>
      </c>
      <c r="Q211" s="2">
        <f t="shared" si="20"/>
        <v>247.31</v>
      </c>
      <c r="R211" s="2">
        <f t="shared" si="20"/>
        <v>4.74</v>
      </c>
      <c r="S211" s="2">
        <f t="shared" si="20"/>
        <v>33.72</v>
      </c>
      <c r="T211" s="2">
        <f t="shared" si="20"/>
        <v>8.39</v>
      </c>
      <c r="U211" s="2">
        <f t="shared" si="20"/>
        <v>27.67</v>
      </c>
    </row>
    <row r="212" spans="1:21" ht="21" customHeight="1" x14ac:dyDescent="0.25">
      <c r="A212" s="3"/>
      <c r="B212" s="5" t="s">
        <v>35</v>
      </c>
      <c r="C212" s="5">
        <f t="shared" ref="C212:U212" si="21">C211+C203</f>
        <v>865</v>
      </c>
      <c r="D212" s="5">
        <f t="shared" si="21"/>
        <v>27.990000000000002</v>
      </c>
      <c r="E212" s="5">
        <f t="shared" si="21"/>
        <v>26.85</v>
      </c>
      <c r="F212" s="5">
        <f t="shared" si="21"/>
        <v>113.46</v>
      </c>
      <c r="G212" s="5">
        <f t="shared" si="21"/>
        <v>807.40000000000009</v>
      </c>
      <c r="H212" s="5">
        <f t="shared" si="21"/>
        <v>0.3</v>
      </c>
      <c r="I212" s="5">
        <f t="shared" si="21"/>
        <v>0.24000000000000002</v>
      </c>
      <c r="J212" s="5">
        <f t="shared" si="21"/>
        <v>157.82999999999998</v>
      </c>
      <c r="K212" s="5">
        <f t="shared" si="21"/>
        <v>0.2</v>
      </c>
      <c r="L212" s="5">
        <f t="shared" si="21"/>
        <v>4.49</v>
      </c>
      <c r="M212" s="5">
        <f t="shared" si="21"/>
        <v>766.01</v>
      </c>
      <c r="N212" s="5">
        <f t="shared" si="21"/>
        <v>816.07999999999993</v>
      </c>
      <c r="O212" s="5">
        <f t="shared" si="21"/>
        <v>441.57999999999993</v>
      </c>
      <c r="P212" s="5">
        <f t="shared" si="21"/>
        <v>134.86000000000001</v>
      </c>
      <c r="Q212" s="5">
        <f t="shared" si="21"/>
        <v>427.72</v>
      </c>
      <c r="R212" s="5">
        <f t="shared" si="21"/>
        <v>6.67</v>
      </c>
      <c r="S212" s="5">
        <f t="shared" si="21"/>
        <v>72.16</v>
      </c>
      <c r="T212" s="5">
        <f t="shared" si="21"/>
        <v>19.310000000000002</v>
      </c>
      <c r="U212" s="5">
        <f t="shared" si="21"/>
        <v>74.38</v>
      </c>
    </row>
    <row r="213" spans="1:21" ht="21" customHeight="1" x14ac:dyDescent="0.25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6"/>
      <c r="U213" s="16"/>
    </row>
    <row r="214" spans="1:21" ht="21" customHeight="1" x14ac:dyDescent="0.3">
      <c r="A214" s="41" t="s">
        <v>102</v>
      </c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</row>
    <row r="215" spans="1:21" ht="15.75" x14ac:dyDescent="0.25">
      <c r="A215" s="42" t="s">
        <v>0</v>
      </c>
      <c r="B215" s="42" t="s">
        <v>105</v>
      </c>
      <c r="C215" s="43" t="s">
        <v>1</v>
      </c>
      <c r="D215" s="45" t="s">
        <v>106</v>
      </c>
      <c r="E215" s="46"/>
      <c r="F215" s="47"/>
      <c r="G215" s="48" t="s">
        <v>5</v>
      </c>
      <c r="H215" s="50" t="s">
        <v>103</v>
      </c>
      <c r="I215" s="50"/>
      <c r="J215" s="50"/>
      <c r="K215" s="50"/>
      <c r="L215" s="50"/>
      <c r="M215" s="50" t="s">
        <v>104</v>
      </c>
      <c r="N215" s="50"/>
      <c r="O215" s="50"/>
      <c r="P215" s="50"/>
      <c r="Q215" s="50"/>
      <c r="R215" s="50"/>
      <c r="S215" s="50"/>
      <c r="T215" s="50"/>
      <c r="U215" s="50"/>
    </row>
    <row r="216" spans="1:21" ht="30" x14ac:dyDescent="0.25">
      <c r="A216" s="42"/>
      <c r="B216" s="42"/>
      <c r="C216" s="44"/>
      <c r="D216" s="25" t="s">
        <v>2</v>
      </c>
      <c r="E216" s="26" t="s">
        <v>3</v>
      </c>
      <c r="F216" s="26" t="s">
        <v>4</v>
      </c>
      <c r="G216" s="49"/>
      <c r="H216" s="22" t="s">
        <v>6</v>
      </c>
      <c r="I216" s="22" t="s">
        <v>7</v>
      </c>
      <c r="J216" s="22" t="s">
        <v>8</v>
      </c>
      <c r="K216" s="22" t="s">
        <v>9</v>
      </c>
      <c r="L216" s="22" t="s">
        <v>10</v>
      </c>
      <c r="M216" s="22" t="s">
        <v>11</v>
      </c>
      <c r="N216" s="22" t="s">
        <v>12</v>
      </c>
      <c r="O216" s="22" t="s">
        <v>13</v>
      </c>
      <c r="P216" s="22" t="s">
        <v>14</v>
      </c>
      <c r="Q216" s="22" t="s">
        <v>15</v>
      </c>
      <c r="R216" s="22" t="s">
        <v>16</v>
      </c>
      <c r="S216" s="22" t="s">
        <v>17</v>
      </c>
      <c r="T216" s="22" t="s">
        <v>18</v>
      </c>
      <c r="U216" s="22" t="s">
        <v>19</v>
      </c>
    </row>
    <row r="217" spans="1:21" x14ac:dyDescent="0.25">
      <c r="A217" s="2"/>
      <c r="B217" s="2"/>
      <c r="C217" s="22" t="s">
        <v>20</v>
      </c>
      <c r="D217" s="22" t="s">
        <v>20</v>
      </c>
      <c r="E217" s="22" t="s">
        <v>20</v>
      </c>
      <c r="F217" s="22" t="s">
        <v>20</v>
      </c>
      <c r="G217" s="22" t="s">
        <v>21</v>
      </c>
      <c r="H217" s="22" t="s">
        <v>22</v>
      </c>
      <c r="I217" s="22" t="s">
        <v>22</v>
      </c>
      <c r="J217" s="22" t="s">
        <v>23</v>
      </c>
      <c r="K217" s="22" t="s">
        <v>24</v>
      </c>
      <c r="L217" s="22" t="s">
        <v>22</v>
      </c>
      <c r="M217" s="22" t="s">
        <v>22</v>
      </c>
      <c r="N217" s="22" t="s">
        <v>22</v>
      </c>
      <c r="O217" s="22" t="s">
        <v>22</v>
      </c>
      <c r="P217" s="22" t="s">
        <v>22</v>
      </c>
      <c r="Q217" s="22" t="s">
        <v>22</v>
      </c>
      <c r="R217" s="22" t="s">
        <v>22</v>
      </c>
      <c r="S217" s="22" t="s">
        <v>24</v>
      </c>
      <c r="T217" s="22" t="s">
        <v>24</v>
      </c>
      <c r="U217" s="22" t="s">
        <v>24</v>
      </c>
    </row>
    <row r="218" spans="1:21" x14ac:dyDescent="0.25">
      <c r="A218" s="3"/>
      <c r="B218" s="4" t="s">
        <v>69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25">
      <c r="A219" s="3"/>
      <c r="B219" s="2" t="s">
        <v>116</v>
      </c>
      <c r="C219" s="6" t="s">
        <v>70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5">
      <c r="A220" s="3" t="s">
        <v>39</v>
      </c>
      <c r="B220" s="3" t="s">
        <v>40</v>
      </c>
      <c r="C220" s="3">
        <v>150</v>
      </c>
      <c r="D220" s="3">
        <v>3.5</v>
      </c>
      <c r="E220" s="3">
        <v>2.6</v>
      </c>
      <c r="F220" s="3">
        <v>9.4</v>
      </c>
      <c r="G220" s="3">
        <v>75.3</v>
      </c>
      <c r="H220" s="3">
        <v>0.03</v>
      </c>
      <c r="I220" s="3">
        <v>0.12</v>
      </c>
      <c r="J220" s="3">
        <v>12.94</v>
      </c>
      <c r="K220" s="3">
        <v>0</v>
      </c>
      <c r="L220" s="3">
        <v>0.51</v>
      </c>
      <c r="M220" s="3">
        <v>37.46</v>
      </c>
      <c r="N220" s="3">
        <v>165.25</v>
      </c>
      <c r="O220" s="3">
        <v>125.76</v>
      </c>
      <c r="P220" s="3">
        <v>25.74</v>
      </c>
      <c r="Q220" s="3">
        <v>97.71</v>
      </c>
      <c r="R220" s="3">
        <v>0.82</v>
      </c>
      <c r="S220" s="3">
        <v>8.7799999999999994</v>
      </c>
      <c r="T220" s="3">
        <v>1.72</v>
      </c>
      <c r="U220" s="3">
        <v>28.69</v>
      </c>
    </row>
    <row r="221" spans="1:21" ht="21" customHeight="1" x14ac:dyDescent="0.25">
      <c r="A221" s="3" t="s">
        <v>31</v>
      </c>
      <c r="B221" s="3" t="s">
        <v>82</v>
      </c>
      <c r="C221" s="3">
        <v>10</v>
      </c>
      <c r="D221" s="3">
        <v>1.0900000000000001</v>
      </c>
      <c r="E221" s="3">
        <v>0.13</v>
      </c>
      <c r="F221" s="3">
        <v>6.88</v>
      </c>
      <c r="G221" s="3">
        <v>33.1</v>
      </c>
      <c r="H221" s="3">
        <v>0.02</v>
      </c>
      <c r="I221" s="3">
        <v>0.01</v>
      </c>
      <c r="J221" s="3">
        <v>0</v>
      </c>
      <c r="K221" s="3">
        <v>0</v>
      </c>
      <c r="L221" s="3">
        <v>0</v>
      </c>
      <c r="M221" s="3">
        <v>46</v>
      </c>
      <c r="N221" s="3">
        <v>15</v>
      </c>
      <c r="O221" s="3">
        <v>3</v>
      </c>
      <c r="P221" s="3">
        <v>4</v>
      </c>
      <c r="Q221" s="3">
        <v>11</v>
      </c>
      <c r="R221" s="3">
        <v>0.3</v>
      </c>
      <c r="S221" s="3">
        <v>0</v>
      </c>
      <c r="T221" s="3">
        <v>0</v>
      </c>
      <c r="U221" s="3">
        <v>0</v>
      </c>
    </row>
    <row r="222" spans="1:21" ht="21" customHeight="1" x14ac:dyDescent="0.25">
      <c r="A222" s="3"/>
      <c r="B222" s="2" t="s">
        <v>117</v>
      </c>
      <c r="C222" s="2">
        <f>SUM(C220:C221)</f>
        <v>160</v>
      </c>
      <c r="D222" s="2">
        <v>5.7</v>
      </c>
      <c r="E222" s="2">
        <v>2.9</v>
      </c>
      <c r="F222" s="2">
        <v>23.2</v>
      </c>
      <c r="G222" s="2">
        <v>141.4</v>
      </c>
      <c r="H222" s="2">
        <v>0.08</v>
      </c>
      <c r="I222" s="2">
        <v>0.13</v>
      </c>
      <c r="J222" s="2">
        <v>12.94</v>
      </c>
      <c r="K222" s="2">
        <v>0</v>
      </c>
      <c r="L222" s="2">
        <v>0.51</v>
      </c>
      <c r="M222" s="2">
        <v>158.46</v>
      </c>
      <c r="N222" s="2">
        <v>202.25</v>
      </c>
      <c r="O222" s="2">
        <v>131.76</v>
      </c>
      <c r="P222" s="2">
        <v>34.94</v>
      </c>
      <c r="Q222" s="2">
        <v>121.91</v>
      </c>
      <c r="R222" s="2">
        <v>1.4</v>
      </c>
      <c r="S222" s="2">
        <v>8.7799999999999994</v>
      </c>
      <c r="T222" s="2">
        <v>1.72</v>
      </c>
      <c r="U222" s="2">
        <v>28.69</v>
      </c>
    </row>
    <row r="223" spans="1:21" ht="21" customHeight="1" x14ac:dyDescent="0.25">
      <c r="A223" s="3"/>
      <c r="B223" s="2" t="s">
        <v>115</v>
      </c>
      <c r="C223" s="6" t="s">
        <v>70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40.5" customHeight="1" x14ac:dyDescent="0.25">
      <c r="A224" s="3" t="s">
        <v>143</v>
      </c>
      <c r="B224" s="17" t="s">
        <v>146</v>
      </c>
      <c r="C224" s="3">
        <v>60</v>
      </c>
      <c r="D224" s="3">
        <v>0.8</v>
      </c>
      <c r="E224" s="3">
        <v>6.1</v>
      </c>
      <c r="F224" s="3">
        <v>3.6</v>
      </c>
      <c r="G224" s="3">
        <v>72.5</v>
      </c>
      <c r="H224" s="3">
        <v>0.02</v>
      </c>
      <c r="I224" s="3">
        <v>0.02</v>
      </c>
      <c r="J224" s="3">
        <v>241.63</v>
      </c>
      <c r="K224" s="3">
        <v>0</v>
      </c>
      <c r="L224" s="3">
        <v>17.32</v>
      </c>
      <c r="M224" s="3">
        <v>87.51</v>
      </c>
      <c r="N224" s="3">
        <v>160.13999999999999</v>
      </c>
      <c r="O224" s="3">
        <v>23.5</v>
      </c>
      <c r="P224" s="3">
        <v>11.17</v>
      </c>
      <c r="Q224" s="3">
        <v>18.8</v>
      </c>
      <c r="R224" s="3">
        <v>0.56000000000000005</v>
      </c>
      <c r="S224" s="3">
        <v>9.8699999999999992</v>
      </c>
      <c r="T224" s="3">
        <v>0.15</v>
      </c>
      <c r="U224" s="3">
        <v>10.98</v>
      </c>
    </row>
    <row r="225" spans="1:21" ht="21" customHeight="1" x14ac:dyDescent="0.25">
      <c r="A225" s="7" t="s">
        <v>138</v>
      </c>
      <c r="B225" s="7" t="s">
        <v>136</v>
      </c>
      <c r="C225" s="3">
        <v>150</v>
      </c>
      <c r="D225" s="3">
        <v>29.66</v>
      </c>
      <c r="E225" s="3">
        <v>10.67</v>
      </c>
      <c r="F225" s="3">
        <v>21.65</v>
      </c>
      <c r="G225" s="3">
        <v>301.2</v>
      </c>
      <c r="H225" s="3">
        <v>0.06</v>
      </c>
      <c r="I225" s="3">
        <v>0.3</v>
      </c>
      <c r="J225" s="3">
        <v>51.11</v>
      </c>
      <c r="K225" s="3">
        <v>0.16</v>
      </c>
      <c r="L225" s="3">
        <v>0</v>
      </c>
      <c r="M225" s="3">
        <v>181</v>
      </c>
      <c r="N225" s="3">
        <v>159</v>
      </c>
      <c r="O225" s="3">
        <v>223</v>
      </c>
      <c r="P225" s="3">
        <v>32</v>
      </c>
      <c r="Q225" s="3">
        <v>291</v>
      </c>
      <c r="R225" s="3">
        <v>0.8</v>
      </c>
      <c r="S225" s="3">
        <v>28.82</v>
      </c>
      <c r="T225" s="3">
        <v>39</v>
      </c>
      <c r="U225" s="3">
        <v>49.63</v>
      </c>
    </row>
    <row r="226" spans="1:21" ht="21" customHeight="1" x14ac:dyDescent="0.25">
      <c r="A226" s="7" t="s">
        <v>31</v>
      </c>
      <c r="B226" s="7" t="s">
        <v>139</v>
      </c>
      <c r="C226" s="32">
        <v>20</v>
      </c>
      <c r="D226" s="3">
        <v>1.44</v>
      </c>
      <c r="E226" s="3">
        <v>1.7</v>
      </c>
      <c r="F226" s="3">
        <v>11.1</v>
      </c>
      <c r="G226" s="3">
        <v>65.5</v>
      </c>
      <c r="H226" s="3">
        <v>0.01</v>
      </c>
      <c r="I226" s="3">
        <v>0.06</v>
      </c>
      <c r="J226" s="3">
        <v>5.64</v>
      </c>
      <c r="K226" s="3">
        <v>0</v>
      </c>
      <c r="L226" s="3">
        <v>0</v>
      </c>
      <c r="M226" s="3">
        <v>20</v>
      </c>
      <c r="N226" s="3">
        <v>61</v>
      </c>
      <c r="O226" s="3">
        <v>54</v>
      </c>
      <c r="P226" s="3">
        <v>6</v>
      </c>
      <c r="Q226" s="3">
        <v>38</v>
      </c>
      <c r="R226" s="3">
        <v>0</v>
      </c>
      <c r="S226" s="3">
        <v>1.4</v>
      </c>
      <c r="T226" s="3">
        <v>0.5</v>
      </c>
      <c r="U226" s="3">
        <v>7</v>
      </c>
    </row>
    <row r="227" spans="1:21" ht="21.75" customHeight="1" x14ac:dyDescent="0.25">
      <c r="A227" s="3" t="s">
        <v>47</v>
      </c>
      <c r="B227" s="3" t="s">
        <v>48</v>
      </c>
      <c r="C227" s="7">
        <v>207</v>
      </c>
      <c r="D227" s="3">
        <v>0.2</v>
      </c>
      <c r="E227" s="3">
        <v>0.1</v>
      </c>
      <c r="F227" s="3">
        <v>6.6</v>
      </c>
      <c r="G227" s="3">
        <v>27.9</v>
      </c>
      <c r="H227" s="3">
        <v>0</v>
      </c>
      <c r="I227" s="3">
        <v>0.01</v>
      </c>
      <c r="J227" s="3">
        <v>0.38</v>
      </c>
      <c r="K227" s="3">
        <v>0</v>
      </c>
      <c r="L227" s="3">
        <v>1.1599999999999999</v>
      </c>
      <c r="M227" s="3">
        <v>1.26</v>
      </c>
      <c r="N227" s="3">
        <v>30.23</v>
      </c>
      <c r="O227" s="3">
        <v>67</v>
      </c>
      <c r="P227" s="3">
        <v>4.5599999999999996</v>
      </c>
      <c r="Q227" s="3">
        <v>8.52</v>
      </c>
      <c r="R227" s="3">
        <v>0.77</v>
      </c>
      <c r="S227" s="3">
        <v>0.01</v>
      </c>
      <c r="T227" s="3">
        <v>0.02</v>
      </c>
      <c r="U227" s="3">
        <v>0.7</v>
      </c>
    </row>
    <row r="228" spans="1:21" ht="21" customHeight="1" x14ac:dyDescent="0.25">
      <c r="A228" s="3" t="s">
        <v>31</v>
      </c>
      <c r="B228" s="3" t="s">
        <v>33</v>
      </c>
      <c r="C228" s="3">
        <v>20</v>
      </c>
      <c r="D228" s="3">
        <v>1.3</v>
      </c>
      <c r="E228" s="3">
        <v>0.2</v>
      </c>
      <c r="F228" s="3">
        <v>6.7</v>
      </c>
      <c r="G228" s="3">
        <v>34.200000000000003</v>
      </c>
      <c r="H228" s="3">
        <v>0.04</v>
      </c>
      <c r="I228" s="3">
        <v>0.02</v>
      </c>
      <c r="J228" s="3">
        <v>0</v>
      </c>
      <c r="K228" s="3">
        <v>0</v>
      </c>
      <c r="L228" s="3">
        <v>0</v>
      </c>
      <c r="M228" s="3">
        <v>122</v>
      </c>
      <c r="N228" s="3">
        <v>49</v>
      </c>
      <c r="O228" s="3">
        <v>7</v>
      </c>
      <c r="P228" s="3">
        <v>9.4</v>
      </c>
      <c r="Q228" s="3">
        <v>31.6</v>
      </c>
      <c r="R228" s="3">
        <v>0.78</v>
      </c>
      <c r="S228" s="3">
        <v>0</v>
      </c>
      <c r="T228" s="3">
        <v>6.18</v>
      </c>
      <c r="U228" s="3">
        <v>0</v>
      </c>
    </row>
    <row r="229" spans="1:21" ht="21" customHeight="1" x14ac:dyDescent="0.25">
      <c r="A229" s="3" t="s">
        <v>31</v>
      </c>
      <c r="B229" s="3" t="s">
        <v>32</v>
      </c>
      <c r="C229" s="3">
        <v>30</v>
      </c>
      <c r="D229" s="3">
        <v>2.2999999999999998</v>
      </c>
      <c r="E229" s="3">
        <v>0.2</v>
      </c>
      <c r="F229" s="3">
        <v>14.8</v>
      </c>
      <c r="G229" s="3">
        <v>70.3</v>
      </c>
      <c r="H229" s="3">
        <v>0.03</v>
      </c>
      <c r="I229" s="3">
        <v>0.01</v>
      </c>
      <c r="J229" s="3">
        <v>0</v>
      </c>
      <c r="K229" s="3">
        <v>0</v>
      </c>
      <c r="L229" s="3">
        <v>0</v>
      </c>
      <c r="M229" s="3">
        <v>149.69999999999999</v>
      </c>
      <c r="N229" s="3">
        <v>27.9</v>
      </c>
      <c r="O229" s="3">
        <v>6</v>
      </c>
      <c r="P229" s="3">
        <v>4.2</v>
      </c>
      <c r="Q229" s="3">
        <v>19.5</v>
      </c>
      <c r="R229" s="3">
        <v>0.33</v>
      </c>
      <c r="S229" s="3">
        <v>0.96</v>
      </c>
      <c r="T229" s="3">
        <v>1.8</v>
      </c>
      <c r="U229" s="3">
        <v>4.3499999999999996</v>
      </c>
    </row>
    <row r="230" spans="1:21" ht="21" customHeight="1" x14ac:dyDescent="0.25">
      <c r="A230" s="3"/>
      <c r="B230" s="2" t="s">
        <v>34</v>
      </c>
      <c r="C230" s="2">
        <f>SUM(C224:C229)</f>
        <v>487</v>
      </c>
      <c r="D230" s="2">
        <f>SUM(D224:D229)</f>
        <v>35.699999999999996</v>
      </c>
      <c r="E230" s="2">
        <f t="shared" ref="E230:U230" si="22">SUM(E224:E229)</f>
        <v>18.97</v>
      </c>
      <c r="F230" s="2">
        <f t="shared" si="22"/>
        <v>64.45</v>
      </c>
      <c r="G230" s="2">
        <f t="shared" si="22"/>
        <v>571.59999999999991</v>
      </c>
      <c r="H230" s="2">
        <f t="shared" si="22"/>
        <v>0.16</v>
      </c>
      <c r="I230" s="2">
        <f t="shared" si="22"/>
        <v>0.42000000000000004</v>
      </c>
      <c r="J230" s="2">
        <f t="shared" si="22"/>
        <v>298.76</v>
      </c>
      <c r="K230" s="2">
        <f t="shared" si="22"/>
        <v>0.16</v>
      </c>
      <c r="L230" s="2">
        <f t="shared" si="22"/>
        <v>18.48</v>
      </c>
      <c r="M230" s="2">
        <f t="shared" si="22"/>
        <v>561.47</v>
      </c>
      <c r="N230" s="2">
        <f t="shared" si="22"/>
        <v>487.27</v>
      </c>
      <c r="O230" s="2">
        <f t="shared" si="22"/>
        <v>380.5</v>
      </c>
      <c r="P230" s="2">
        <f t="shared" si="22"/>
        <v>67.33</v>
      </c>
      <c r="Q230" s="2">
        <f t="shared" si="22"/>
        <v>407.42</v>
      </c>
      <c r="R230" s="2">
        <f t="shared" si="22"/>
        <v>3.24</v>
      </c>
      <c r="S230" s="2">
        <f t="shared" si="22"/>
        <v>41.059999999999995</v>
      </c>
      <c r="T230" s="2">
        <f t="shared" si="22"/>
        <v>47.65</v>
      </c>
      <c r="U230" s="2">
        <f t="shared" si="22"/>
        <v>72.66</v>
      </c>
    </row>
    <row r="231" spans="1:21" ht="21" customHeight="1" x14ac:dyDescent="0.25">
      <c r="A231" s="3"/>
      <c r="B231" s="5" t="s">
        <v>35</v>
      </c>
      <c r="C231" s="5">
        <f>C230+C222</f>
        <v>647</v>
      </c>
      <c r="D231" s="5">
        <f>D230+D222</f>
        <v>41.4</v>
      </c>
      <c r="E231" s="5">
        <f t="shared" ref="E231:U231" si="23">E230+E222</f>
        <v>21.869999999999997</v>
      </c>
      <c r="F231" s="5">
        <f t="shared" si="23"/>
        <v>87.65</v>
      </c>
      <c r="G231" s="5">
        <f t="shared" si="23"/>
        <v>712.99999999999989</v>
      </c>
      <c r="H231" s="5">
        <f t="shared" si="23"/>
        <v>0.24</v>
      </c>
      <c r="I231" s="5">
        <f t="shared" si="23"/>
        <v>0.55000000000000004</v>
      </c>
      <c r="J231" s="5">
        <f t="shared" si="23"/>
        <v>311.7</v>
      </c>
      <c r="K231" s="5">
        <f t="shared" si="23"/>
        <v>0.16</v>
      </c>
      <c r="L231" s="5">
        <f t="shared" si="23"/>
        <v>18.990000000000002</v>
      </c>
      <c r="M231" s="5">
        <f t="shared" si="23"/>
        <v>719.93000000000006</v>
      </c>
      <c r="N231" s="5">
        <f t="shared" si="23"/>
        <v>689.52</v>
      </c>
      <c r="O231" s="5">
        <f t="shared" si="23"/>
        <v>512.26</v>
      </c>
      <c r="P231" s="5">
        <f t="shared" si="23"/>
        <v>102.27</v>
      </c>
      <c r="Q231" s="5">
        <f t="shared" si="23"/>
        <v>529.33000000000004</v>
      </c>
      <c r="R231" s="5">
        <f t="shared" si="23"/>
        <v>4.6400000000000006</v>
      </c>
      <c r="S231" s="5">
        <f t="shared" si="23"/>
        <v>49.839999999999996</v>
      </c>
      <c r="T231" s="5">
        <f t="shared" si="23"/>
        <v>49.37</v>
      </c>
      <c r="U231" s="5">
        <f t="shared" si="23"/>
        <v>101.35</v>
      </c>
    </row>
    <row r="232" spans="1:21" ht="21" customHeight="1" x14ac:dyDescent="0.25"/>
    <row r="233" spans="1:21" ht="21" customHeight="1" x14ac:dyDescent="0.25">
      <c r="A233" s="10"/>
      <c r="B233" s="10"/>
      <c r="C233" s="10"/>
      <c r="D233" s="55" t="s">
        <v>114</v>
      </c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10"/>
      <c r="Q233" s="10"/>
      <c r="R233" s="10"/>
      <c r="S233" s="10"/>
      <c r="T233" s="10"/>
      <c r="U233" s="10"/>
    </row>
    <row r="234" spans="1:2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10"/>
      <c r="U234" s="10"/>
    </row>
    <row r="235" spans="1:21" ht="15.75" x14ac:dyDescent="0.25">
      <c r="A235" s="10"/>
      <c r="B235" s="56" t="s">
        <v>107</v>
      </c>
      <c r="C235" s="42" t="s">
        <v>106</v>
      </c>
      <c r="D235" s="42"/>
      <c r="E235" s="42"/>
      <c r="F235" s="48" t="s">
        <v>5</v>
      </c>
      <c r="G235" s="57" t="s">
        <v>103</v>
      </c>
      <c r="H235" s="57"/>
      <c r="I235" s="57"/>
      <c r="J235" s="57"/>
      <c r="K235" s="57"/>
      <c r="L235" s="57" t="s">
        <v>104</v>
      </c>
      <c r="M235" s="57"/>
      <c r="N235" s="57"/>
      <c r="O235" s="57"/>
      <c r="P235" s="57"/>
      <c r="Q235" s="57"/>
      <c r="R235" s="57"/>
      <c r="S235" s="57"/>
      <c r="T235" s="57"/>
      <c r="U235" s="10"/>
    </row>
    <row r="236" spans="1:21" ht="30" x14ac:dyDescent="0.25">
      <c r="A236" s="10"/>
      <c r="B236" s="56"/>
      <c r="C236" s="24" t="s">
        <v>2</v>
      </c>
      <c r="D236" s="23" t="s">
        <v>3</v>
      </c>
      <c r="E236" s="23" t="s">
        <v>4</v>
      </c>
      <c r="F236" s="49"/>
      <c r="G236" s="22" t="s">
        <v>6</v>
      </c>
      <c r="H236" s="22" t="s">
        <v>7</v>
      </c>
      <c r="I236" s="22" t="s">
        <v>8</v>
      </c>
      <c r="J236" s="22" t="s">
        <v>9</v>
      </c>
      <c r="K236" s="22" t="s">
        <v>10</v>
      </c>
      <c r="L236" s="22" t="s">
        <v>11</v>
      </c>
      <c r="M236" s="22" t="s">
        <v>12</v>
      </c>
      <c r="N236" s="22" t="s">
        <v>13</v>
      </c>
      <c r="O236" s="22" t="s">
        <v>14</v>
      </c>
      <c r="P236" s="22" t="s">
        <v>15</v>
      </c>
      <c r="Q236" s="22" t="s">
        <v>16</v>
      </c>
      <c r="R236" s="22" t="s">
        <v>17</v>
      </c>
      <c r="S236" s="22" t="s">
        <v>18</v>
      </c>
      <c r="T236" s="22" t="s">
        <v>19</v>
      </c>
      <c r="U236" s="10"/>
    </row>
    <row r="237" spans="1:21" x14ac:dyDescent="0.25">
      <c r="B237" s="56"/>
      <c r="C237" s="22" t="s">
        <v>20</v>
      </c>
      <c r="D237" s="22" t="s">
        <v>20</v>
      </c>
      <c r="E237" s="22" t="s">
        <v>20</v>
      </c>
      <c r="F237" s="27" t="s">
        <v>21</v>
      </c>
      <c r="G237" s="22" t="s">
        <v>22</v>
      </c>
      <c r="H237" s="22" t="s">
        <v>22</v>
      </c>
      <c r="I237" s="22" t="s">
        <v>23</v>
      </c>
      <c r="J237" s="22" t="s">
        <v>24</v>
      </c>
      <c r="K237" s="22" t="s">
        <v>22</v>
      </c>
      <c r="L237" s="22" t="s">
        <v>22</v>
      </c>
      <c r="M237" s="22" t="s">
        <v>22</v>
      </c>
      <c r="N237" s="22" t="s">
        <v>22</v>
      </c>
      <c r="O237" s="22" t="s">
        <v>22</v>
      </c>
      <c r="P237" s="22" t="s">
        <v>22</v>
      </c>
      <c r="Q237" s="22" t="s">
        <v>22</v>
      </c>
      <c r="R237" s="22" t="s">
        <v>24</v>
      </c>
      <c r="S237" s="22" t="s">
        <v>24</v>
      </c>
      <c r="T237" s="22" t="s">
        <v>24</v>
      </c>
    </row>
    <row r="238" spans="1:21" x14ac:dyDescent="0.25">
      <c r="B238" s="7" t="s">
        <v>108</v>
      </c>
      <c r="C238" s="28">
        <f t="shared" ref="C238:T238" si="24">D25+D44+D63+D82+D100+D118+D136+D154+D174+D193+D212+D231</f>
        <v>333.55</v>
      </c>
      <c r="D238" s="28">
        <f t="shared" si="24"/>
        <v>294.57000000000005</v>
      </c>
      <c r="E238" s="28">
        <f t="shared" si="24"/>
        <v>1134.8399999999999</v>
      </c>
      <c r="F238" s="28">
        <f t="shared" si="24"/>
        <v>8522.4500000000007</v>
      </c>
      <c r="G238" s="28">
        <f t="shared" si="24"/>
        <v>3.8099999999999996</v>
      </c>
      <c r="H238" s="28">
        <f t="shared" si="24"/>
        <v>3.9600000000000009</v>
      </c>
      <c r="I238" s="28">
        <f t="shared" si="24"/>
        <v>4474.2800000000007</v>
      </c>
      <c r="J238" s="28">
        <f t="shared" si="24"/>
        <v>1.6499999999999997</v>
      </c>
      <c r="K238" s="28">
        <f t="shared" si="24"/>
        <v>226.15</v>
      </c>
      <c r="L238" s="28">
        <f t="shared" si="24"/>
        <v>9289.98</v>
      </c>
      <c r="M238" s="28">
        <f t="shared" si="24"/>
        <v>10951.78</v>
      </c>
      <c r="N238" s="28">
        <f t="shared" si="24"/>
        <v>4517.84</v>
      </c>
      <c r="O238" s="28">
        <f t="shared" si="24"/>
        <v>1578.77</v>
      </c>
      <c r="P238" s="28">
        <f t="shared" si="24"/>
        <v>5197.49</v>
      </c>
      <c r="Q238" s="28">
        <f t="shared" si="24"/>
        <v>81.56</v>
      </c>
      <c r="R238" s="28">
        <f t="shared" si="24"/>
        <v>869.1400000000001</v>
      </c>
      <c r="S238" s="28">
        <f t="shared" si="24"/>
        <v>287.37</v>
      </c>
      <c r="T238" s="28">
        <f t="shared" si="24"/>
        <v>1805.42</v>
      </c>
      <c r="U238" s="19"/>
    </row>
    <row r="239" spans="1:21" x14ac:dyDescent="0.25">
      <c r="B239" s="7" t="s">
        <v>109</v>
      </c>
      <c r="C239" s="29">
        <f>C238/12</f>
        <v>27.795833333333334</v>
      </c>
      <c r="D239" s="29">
        <f t="shared" ref="D239:T239" si="25">D238/12</f>
        <v>24.547500000000003</v>
      </c>
      <c r="E239" s="28">
        <f t="shared" si="25"/>
        <v>94.57</v>
      </c>
      <c r="F239" s="28">
        <f t="shared" si="25"/>
        <v>710.20416666666677</v>
      </c>
      <c r="G239" s="29">
        <f t="shared" si="25"/>
        <v>0.31749999999999995</v>
      </c>
      <c r="H239" s="29">
        <f t="shared" si="25"/>
        <v>0.33000000000000007</v>
      </c>
      <c r="I239" s="28">
        <f t="shared" si="25"/>
        <v>372.85666666666674</v>
      </c>
      <c r="J239" s="29">
        <f t="shared" si="25"/>
        <v>0.13749999999999998</v>
      </c>
      <c r="K239" s="28">
        <f t="shared" si="25"/>
        <v>18.845833333333335</v>
      </c>
      <c r="L239" s="28">
        <f t="shared" si="25"/>
        <v>774.16499999999996</v>
      </c>
      <c r="M239" s="28">
        <f t="shared" si="25"/>
        <v>912.64833333333343</v>
      </c>
      <c r="N239" s="28">
        <f t="shared" si="25"/>
        <v>376.48666666666668</v>
      </c>
      <c r="O239" s="28">
        <f t="shared" si="25"/>
        <v>131.56416666666667</v>
      </c>
      <c r="P239" s="28">
        <f t="shared" si="25"/>
        <v>433.12416666666667</v>
      </c>
      <c r="Q239" s="29">
        <f t="shared" si="25"/>
        <v>6.7966666666666669</v>
      </c>
      <c r="R239" s="28">
        <f t="shared" si="25"/>
        <v>72.428333333333342</v>
      </c>
      <c r="S239" s="28">
        <f t="shared" si="25"/>
        <v>23.947500000000002</v>
      </c>
      <c r="T239" s="28">
        <f t="shared" si="25"/>
        <v>150.45166666666668</v>
      </c>
      <c r="U239" s="19"/>
    </row>
    <row r="240" spans="1:21" ht="46.5" customHeight="1" x14ac:dyDescent="0.25">
      <c r="B240" s="17" t="s">
        <v>110</v>
      </c>
      <c r="C240" s="31">
        <f>C238*4/F238*100</f>
        <v>15.655122646656771</v>
      </c>
      <c r="D240" s="31">
        <f>D238*9/F238*100</f>
        <v>31.107604034051246</v>
      </c>
      <c r="E240" s="31">
        <f>E238*4*100/F238</f>
        <v>53.263556841049216</v>
      </c>
      <c r="F240" s="33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</row>
    <row r="241" spans="2:20" ht="19.5" customHeight="1" x14ac:dyDescent="0.25"/>
    <row r="242" spans="2:20" x14ac:dyDescent="0.25">
      <c r="C242" s="52" t="s">
        <v>111</v>
      </c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</row>
    <row r="244" spans="2:20" x14ac:dyDescent="0.25">
      <c r="B244" s="2" t="s">
        <v>112</v>
      </c>
      <c r="C244" s="2" t="s">
        <v>118</v>
      </c>
      <c r="D244" s="42" t="s">
        <v>119</v>
      </c>
      <c r="E244" s="42"/>
    </row>
    <row r="245" spans="2:20" x14ac:dyDescent="0.25">
      <c r="B245" s="7" t="s">
        <v>113</v>
      </c>
      <c r="C245" s="30">
        <f>(C16+C35+C54+C73+C92+C110+C128+C146+C164+C184+C203+C222)/12</f>
        <v>235.41666666666666</v>
      </c>
      <c r="D245" s="58">
        <f>(C24+C43+C62+C81+C99+C117+C135+C153+C173+C192+C211+C230)/12</f>
        <v>551.75</v>
      </c>
      <c r="E245" s="58"/>
    </row>
    <row r="246" spans="2:20" ht="16.5" customHeight="1" x14ac:dyDescent="0.25"/>
    <row r="247" spans="2:20" ht="20.25" customHeight="1" x14ac:dyDescent="0.25">
      <c r="B247" s="53" t="s">
        <v>147</v>
      </c>
      <c r="C247" s="54"/>
      <c r="D247" s="54"/>
      <c r="E247" s="54"/>
      <c r="F247" s="54"/>
      <c r="G247" s="54"/>
      <c r="H247" s="54"/>
      <c r="I247" s="54"/>
      <c r="J247" s="54"/>
    </row>
  </sheetData>
  <sheetProtection formatCells="0" formatColumns="0" formatRows="0" insertColumns="0" insertRows="0" insertHyperlinks="0" deleteColumns="0" deleteRows="0" sort="0" autoFilter="0" pivotTables="0"/>
  <mergeCells count="114">
    <mergeCell ref="A3:G3"/>
    <mergeCell ref="C9:C10"/>
    <mergeCell ref="D9:F9"/>
    <mergeCell ref="G9:G10"/>
    <mergeCell ref="H9:L9"/>
    <mergeCell ref="M9:U9"/>
    <mergeCell ref="A2:G2"/>
    <mergeCell ref="A46:U46"/>
    <mergeCell ref="A47:A48"/>
    <mergeCell ref="B47:B48"/>
    <mergeCell ref="C47:C48"/>
    <mergeCell ref="D47:F47"/>
    <mergeCell ref="G47:G48"/>
    <mergeCell ref="H47:L47"/>
    <mergeCell ref="M47:U47"/>
    <mergeCell ref="A65:U65"/>
    <mergeCell ref="A66:A67"/>
    <mergeCell ref="B66:B67"/>
    <mergeCell ref="C66:C67"/>
    <mergeCell ref="D66:F66"/>
    <mergeCell ref="G66:G67"/>
    <mergeCell ref="H66:L66"/>
    <mergeCell ref="M66:U66"/>
    <mergeCell ref="A1:B1"/>
    <mergeCell ref="O1:U1"/>
    <mergeCell ref="O2:U2"/>
    <mergeCell ref="O3:U3"/>
    <mergeCell ref="A27:U27"/>
    <mergeCell ref="A28:A29"/>
    <mergeCell ref="B28:B29"/>
    <mergeCell ref="C28:C29"/>
    <mergeCell ref="D28:F28"/>
    <mergeCell ref="G28:G29"/>
    <mergeCell ref="H28:L28"/>
    <mergeCell ref="M28:U28"/>
    <mergeCell ref="A6:U6"/>
    <mergeCell ref="A8:U8"/>
    <mergeCell ref="A9:A10"/>
    <mergeCell ref="B9:B10"/>
    <mergeCell ref="A102:U102"/>
    <mergeCell ref="A103:A104"/>
    <mergeCell ref="B103:B104"/>
    <mergeCell ref="C103:C104"/>
    <mergeCell ref="D103:F103"/>
    <mergeCell ref="G103:G104"/>
    <mergeCell ref="H103:L103"/>
    <mergeCell ref="M103:U103"/>
    <mergeCell ref="A84:U84"/>
    <mergeCell ref="A85:A86"/>
    <mergeCell ref="B85:B86"/>
    <mergeCell ref="C85:C86"/>
    <mergeCell ref="D85:F85"/>
    <mergeCell ref="G85:G86"/>
    <mergeCell ref="H85:L85"/>
    <mergeCell ref="M85:U85"/>
    <mergeCell ref="A138:U138"/>
    <mergeCell ref="A139:A140"/>
    <mergeCell ref="B139:B140"/>
    <mergeCell ref="C139:C140"/>
    <mergeCell ref="D139:F139"/>
    <mergeCell ref="G139:G140"/>
    <mergeCell ref="H139:L139"/>
    <mergeCell ref="M139:U139"/>
    <mergeCell ref="A120:U120"/>
    <mergeCell ref="A121:A122"/>
    <mergeCell ref="B121:B122"/>
    <mergeCell ref="C121:C122"/>
    <mergeCell ref="D121:F121"/>
    <mergeCell ref="G121:G122"/>
    <mergeCell ref="H121:L121"/>
    <mergeCell ref="M121:U121"/>
    <mergeCell ref="A176:U176"/>
    <mergeCell ref="A177:A178"/>
    <mergeCell ref="B177:B178"/>
    <mergeCell ref="C177:C178"/>
    <mergeCell ref="D177:F177"/>
    <mergeCell ref="G177:G178"/>
    <mergeCell ref="H177:L177"/>
    <mergeCell ref="M177:U177"/>
    <mergeCell ref="A156:U156"/>
    <mergeCell ref="A157:A158"/>
    <mergeCell ref="B157:B158"/>
    <mergeCell ref="C157:C158"/>
    <mergeCell ref="D157:F157"/>
    <mergeCell ref="G157:G158"/>
    <mergeCell ref="H157:L157"/>
    <mergeCell ref="M157:U157"/>
    <mergeCell ref="C242:T242"/>
    <mergeCell ref="B247:J247"/>
    <mergeCell ref="D233:O233"/>
    <mergeCell ref="A234:S234"/>
    <mergeCell ref="B235:B237"/>
    <mergeCell ref="C235:E235"/>
    <mergeCell ref="F235:F236"/>
    <mergeCell ref="G235:K235"/>
    <mergeCell ref="L235:T235"/>
    <mergeCell ref="D244:E244"/>
    <mergeCell ref="D245:E245"/>
    <mergeCell ref="A214:U214"/>
    <mergeCell ref="A215:A216"/>
    <mergeCell ref="B215:B216"/>
    <mergeCell ref="C215:C216"/>
    <mergeCell ref="D215:F215"/>
    <mergeCell ref="G215:G216"/>
    <mergeCell ref="H215:L215"/>
    <mergeCell ref="M215:U215"/>
    <mergeCell ref="A195:U195"/>
    <mergeCell ref="A196:A197"/>
    <mergeCell ref="B196:B197"/>
    <mergeCell ref="C196:C197"/>
    <mergeCell ref="D196:F196"/>
    <mergeCell ref="G196:G197"/>
    <mergeCell ref="H196:L196"/>
    <mergeCell ref="M196:U196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&amp;R&amp;14&amp;P</oddFooter>
  </headerFooter>
  <rowBreaks count="11" manualBreakCount="11">
    <brk id="26" max="20" man="1"/>
    <brk id="45" max="20" man="1"/>
    <brk id="64" max="20" man="1"/>
    <brk id="83" max="20" man="1"/>
    <brk id="101" max="20" man="1"/>
    <brk id="119" max="20" man="1"/>
    <brk id="137" max="20" man="1"/>
    <brk id="155" max="20" man="1"/>
    <brk id="175" max="20" man="1"/>
    <brk id="194" max="20" man="1"/>
    <brk id="21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30"/>
  <sheetViews>
    <sheetView tabSelected="1" zoomScaleNormal="100" workbookViewId="0">
      <selection activeCell="A3" sqref="A3:G3"/>
    </sheetView>
  </sheetViews>
  <sheetFormatPr defaultRowHeight="15" x14ac:dyDescent="0.25"/>
  <cols>
    <col min="1" max="1" width="14.7109375" customWidth="1"/>
    <col min="2" max="2" width="36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12" width="6.28515625" customWidth="1"/>
    <col min="13" max="13" width="7.5703125" customWidth="1"/>
    <col min="14" max="21" width="6.28515625" customWidth="1"/>
  </cols>
  <sheetData>
    <row r="1" spans="1:21" x14ac:dyDescent="0.25">
      <c r="A1" s="59" t="s">
        <v>80</v>
      </c>
      <c r="B1" s="60"/>
      <c r="O1" s="61" t="s">
        <v>81</v>
      </c>
      <c r="P1" s="62"/>
      <c r="Q1" s="62"/>
      <c r="R1" s="62"/>
      <c r="S1" s="62"/>
      <c r="T1" s="62"/>
      <c r="U1" s="62"/>
    </row>
    <row r="2" spans="1:21" ht="16.5" customHeight="1" x14ac:dyDescent="0.25">
      <c r="A2" s="67" t="s">
        <v>153</v>
      </c>
      <c r="B2" s="68"/>
      <c r="C2" s="68"/>
      <c r="D2" s="68"/>
      <c r="E2" s="68"/>
      <c r="F2" s="68"/>
      <c r="G2" s="68"/>
      <c r="O2" s="63" t="s">
        <v>134</v>
      </c>
      <c r="P2" s="64"/>
      <c r="Q2" s="64"/>
      <c r="R2" s="64"/>
      <c r="S2" s="64"/>
      <c r="T2" s="64"/>
      <c r="U2" s="64"/>
    </row>
    <row r="3" spans="1:21" x14ac:dyDescent="0.25">
      <c r="A3" s="59" t="s">
        <v>154</v>
      </c>
      <c r="B3" s="60"/>
      <c r="C3" s="60"/>
      <c r="D3" s="60"/>
      <c r="E3" s="60"/>
      <c r="F3" s="60"/>
      <c r="G3" s="60"/>
      <c r="O3" s="61" t="s">
        <v>135</v>
      </c>
      <c r="P3" s="62"/>
      <c r="Q3" s="62"/>
      <c r="R3" s="62"/>
      <c r="S3" s="62"/>
      <c r="T3" s="62"/>
      <c r="U3" s="62"/>
    </row>
    <row r="4" spans="1:21" x14ac:dyDescent="0.25">
      <c r="A4" s="37"/>
      <c r="B4" s="37"/>
    </row>
    <row r="5" spans="1:21" x14ac:dyDescent="0.25">
      <c r="B5" s="1"/>
    </row>
    <row r="6" spans="1:21" x14ac:dyDescent="0.25">
      <c r="A6" s="65" t="s">
        <v>148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21" x14ac:dyDescent="0.2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19.5" customHeight="1" x14ac:dyDescent="0.3">
      <c r="A8" s="51" t="s">
        <v>91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ht="19.5" customHeight="1" x14ac:dyDescent="0.25">
      <c r="A9" s="42" t="s">
        <v>0</v>
      </c>
      <c r="B9" s="42" t="s">
        <v>105</v>
      </c>
      <c r="C9" s="43" t="s">
        <v>1</v>
      </c>
      <c r="D9" s="45" t="s">
        <v>106</v>
      </c>
      <c r="E9" s="46"/>
      <c r="F9" s="47"/>
      <c r="G9" s="48" t="s">
        <v>5</v>
      </c>
      <c r="H9" s="50" t="s">
        <v>103</v>
      </c>
      <c r="I9" s="50"/>
      <c r="J9" s="50"/>
      <c r="K9" s="50"/>
      <c r="L9" s="50"/>
      <c r="M9" s="50" t="s">
        <v>104</v>
      </c>
      <c r="N9" s="50"/>
      <c r="O9" s="50"/>
      <c r="P9" s="50"/>
      <c r="Q9" s="50"/>
      <c r="R9" s="50"/>
      <c r="S9" s="50"/>
      <c r="T9" s="50"/>
      <c r="U9" s="50"/>
    </row>
    <row r="10" spans="1:21" ht="24.75" customHeight="1" x14ac:dyDescent="0.25">
      <c r="A10" s="42"/>
      <c r="B10" s="42"/>
      <c r="C10" s="44"/>
      <c r="D10" s="25" t="s">
        <v>2</v>
      </c>
      <c r="E10" s="26" t="s">
        <v>3</v>
      </c>
      <c r="F10" s="26" t="s">
        <v>4</v>
      </c>
      <c r="G10" s="49"/>
      <c r="H10" s="34" t="s">
        <v>6</v>
      </c>
      <c r="I10" s="34" t="s">
        <v>7</v>
      </c>
      <c r="J10" s="34" t="s">
        <v>8</v>
      </c>
      <c r="K10" s="34" t="s">
        <v>9</v>
      </c>
      <c r="L10" s="34" t="s">
        <v>10</v>
      </c>
      <c r="M10" s="34" t="s">
        <v>11</v>
      </c>
      <c r="N10" s="34" t="s">
        <v>12</v>
      </c>
      <c r="O10" s="34" t="s">
        <v>13</v>
      </c>
      <c r="P10" s="34" t="s">
        <v>14</v>
      </c>
      <c r="Q10" s="34" t="s">
        <v>15</v>
      </c>
      <c r="R10" s="34" t="s">
        <v>16</v>
      </c>
      <c r="S10" s="34" t="s">
        <v>17</v>
      </c>
      <c r="T10" s="34" t="s">
        <v>18</v>
      </c>
      <c r="U10" s="34" t="s">
        <v>19</v>
      </c>
    </row>
    <row r="11" spans="1:21" x14ac:dyDescent="0.25">
      <c r="A11" s="2"/>
      <c r="B11" s="2"/>
      <c r="C11" s="34" t="s">
        <v>20</v>
      </c>
      <c r="D11" s="34" t="s">
        <v>20</v>
      </c>
      <c r="E11" s="34" t="s">
        <v>20</v>
      </c>
      <c r="F11" s="34" t="s">
        <v>20</v>
      </c>
      <c r="G11" s="34" t="s">
        <v>21</v>
      </c>
      <c r="H11" s="34" t="s">
        <v>22</v>
      </c>
      <c r="I11" s="34" t="s">
        <v>22</v>
      </c>
      <c r="J11" s="34" t="s">
        <v>23</v>
      </c>
      <c r="K11" s="34" t="s">
        <v>24</v>
      </c>
      <c r="L11" s="34" t="s">
        <v>22</v>
      </c>
      <c r="M11" s="34" t="s">
        <v>22</v>
      </c>
      <c r="N11" s="34" t="s">
        <v>22</v>
      </c>
      <c r="O11" s="34" t="s">
        <v>22</v>
      </c>
      <c r="P11" s="34" t="s">
        <v>22</v>
      </c>
      <c r="Q11" s="34" t="s">
        <v>22</v>
      </c>
      <c r="R11" s="34" t="s">
        <v>22</v>
      </c>
      <c r="S11" s="34" t="s">
        <v>24</v>
      </c>
      <c r="T11" s="34" t="s">
        <v>24</v>
      </c>
      <c r="U11" s="34" t="s">
        <v>24</v>
      </c>
    </row>
    <row r="12" spans="1:21" x14ac:dyDescent="0.25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" customHeight="1" x14ac:dyDescent="0.25">
      <c r="A13" s="3"/>
      <c r="B13" s="2" t="s">
        <v>116</v>
      </c>
      <c r="C13" s="6" t="s">
        <v>121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" customHeight="1" x14ac:dyDescent="0.25">
      <c r="A14" s="3" t="s">
        <v>47</v>
      </c>
      <c r="B14" s="3" t="s">
        <v>48</v>
      </c>
      <c r="C14" s="3">
        <v>155</v>
      </c>
      <c r="D14" s="3">
        <v>0.2</v>
      </c>
      <c r="E14" s="3">
        <v>0</v>
      </c>
      <c r="F14" s="3">
        <v>5</v>
      </c>
      <c r="G14" s="3">
        <v>20.9</v>
      </c>
      <c r="H14" s="3">
        <v>0</v>
      </c>
      <c r="I14" s="3">
        <v>0.01</v>
      </c>
      <c r="J14" s="3">
        <v>0.28999999999999998</v>
      </c>
      <c r="K14" s="3">
        <v>0</v>
      </c>
      <c r="L14" s="3">
        <v>0.87</v>
      </c>
      <c r="M14" s="3">
        <v>0.95</v>
      </c>
      <c r="N14" s="3">
        <v>22.67</v>
      </c>
      <c r="O14" s="3">
        <v>50.25</v>
      </c>
      <c r="P14" s="3">
        <v>3.42</v>
      </c>
      <c r="Q14" s="3">
        <v>6.39</v>
      </c>
      <c r="R14" s="3">
        <v>0.57999999999999996</v>
      </c>
      <c r="S14" s="3">
        <v>0.01</v>
      </c>
      <c r="T14" s="3">
        <v>0.02</v>
      </c>
      <c r="U14" s="3">
        <v>0.53</v>
      </c>
    </row>
    <row r="15" spans="1:21" ht="21" customHeight="1" x14ac:dyDescent="0.25">
      <c r="A15" s="3" t="s">
        <v>31</v>
      </c>
      <c r="B15" s="3" t="s">
        <v>82</v>
      </c>
      <c r="C15" s="3">
        <v>10</v>
      </c>
      <c r="D15" s="3">
        <v>1.0900000000000001</v>
      </c>
      <c r="E15" s="3">
        <v>0.13</v>
      </c>
      <c r="F15" s="3">
        <v>6.88</v>
      </c>
      <c r="G15" s="3">
        <v>33.1</v>
      </c>
      <c r="H15" s="3">
        <v>0.02</v>
      </c>
      <c r="I15" s="3">
        <v>0.01</v>
      </c>
      <c r="J15" s="3">
        <v>0</v>
      </c>
      <c r="K15" s="3">
        <v>0</v>
      </c>
      <c r="L15" s="3">
        <v>0</v>
      </c>
      <c r="M15" s="3">
        <v>46</v>
      </c>
      <c r="N15" s="3">
        <v>15</v>
      </c>
      <c r="O15" s="3">
        <v>3</v>
      </c>
      <c r="P15" s="3">
        <v>4</v>
      </c>
      <c r="Q15" s="3">
        <v>11</v>
      </c>
      <c r="R15" s="3">
        <v>0.3</v>
      </c>
      <c r="S15" s="3">
        <v>0</v>
      </c>
      <c r="T15" s="3">
        <v>0</v>
      </c>
      <c r="U15" s="3">
        <v>0</v>
      </c>
    </row>
    <row r="16" spans="1:21" ht="21" customHeight="1" x14ac:dyDescent="0.25">
      <c r="A16" s="3"/>
      <c r="B16" s="2" t="s">
        <v>117</v>
      </c>
      <c r="C16" s="2">
        <v>175</v>
      </c>
      <c r="D16" s="2">
        <v>2.4</v>
      </c>
      <c r="E16" s="2">
        <v>0.3</v>
      </c>
      <c r="F16" s="2">
        <v>18.8</v>
      </c>
      <c r="G16" s="2">
        <v>87</v>
      </c>
      <c r="H16" s="2">
        <v>0.05</v>
      </c>
      <c r="I16" s="2">
        <v>0.02</v>
      </c>
      <c r="J16" s="2">
        <v>0.28999999999999998</v>
      </c>
      <c r="K16" s="2">
        <v>0</v>
      </c>
      <c r="L16" s="2">
        <v>0.87</v>
      </c>
      <c r="M16" s="2">
        <v>121.95</v>
      </c>
      <c r="N16" s="2">
        <v>59.67</v>
      </c>
      <c r="O16" s="2">
        <v>56.25</v>
      </c>
      <c r="P16" s="2">
        <v>12.62</v>
      </c>
      <c r="Q16" s="2">
        <v>30.59</v>
      </c>
      <c r="R16" s="2">
        <v>1.1599999999999999</v>
      </c>
      <c r="S16" s="2">
        <v>0.01</v>
      </c>
      <c r="T16" s="2">
        <v>0.02</v>
      </c>
      <c r="U16" s="2">
        <v>0.53</v>
      </c>
    </row>
    <row r="17" spans="1:21" ht="21" customHeight="1" x14ac:dyDescent="0.25">
      <c r="A17" s="3"/>
      <c r="B17" s="2" t="s">
        <v>115</v>
      </c>
      <c r="C17" s="6" t="s">
        <v>121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9.25" customHeight="1" x14ac:dyDescent="0.25">
      <c r="A18" s="7" t="s">
        <v>150</v>
      </c>
      <c r="B18" s="17" t="s">
        <v>75</v>
      </c>
      <c r="C18" s="3">
        <v>100</v>
      </c>
      <c r="D18" s="3">
        <v>0.91</v>
      </c>
      <c r="E18" s="3">
        <v>10.17</v>
      </c>
      <c r="F18" s="3">
        <v>7.15</v>
      </c>
      <c r="G18" s="3">
        <v>123.8</v>
      </c>
      <c r="H18" s="3">
        <v>0.04</v>
      </c>
      <c r="I18" s="3">
        <v>0.03</v>
      </c>
      <c r="J18" s="3">
        <v>732.9</v>
      </c>
      <c r="K18" s="3">
        <v>0</v>
      </c>
      <c r="L18" s="3">
        <v>2</v>
      </c>
      <c r="M18" s="3">
        <v>114</v>
      </c>
      <c r="N18" s="3">
        <v>170</v>
      </c>
      <c r="O18" s="3">
        <v>19</v>
      </c>
      <c r="P18" s="3">
        <v>22</v>
      </c>
      <c r="Q18" s="3">
        <v>32</v>
      </c>
      <c r="R18" s="3">
        <v>1</v>
      </c>
      <c r="S18" s="3">
        <v>16.98</v>
      </c>
      <c r="T18" s="3">
        <v>0.2</v>
      </c>
      <c r="U18" s="3">
        <v>35.950000000000003</v>
      </c>
    </row>
    <row r="19" spans="1:21" ht="21" customHeight="1" x14ac:dyDescent="0.25">
      <c r="A19" s="3" t="s">
        <v>27</v>
      </c>
      <c r="B19" s="3" t="s">
        <v>28</v>
      </c>
      <c r="C19" s="3">
        <v>180</v>
      </c>
      <c r="D19" s="3">
        <v>9.8699999999999992</v>
      </c>
      <c r="E19" s="3">
        <v>7.61</v>
      </c>
      <c r="F19" s="3">
        <v>43.12</v>
      </c>
      <c r="G19" s="3">
        <v>280.5</v>
      </c>
      <c r="H19" s="3">
        <v>0.26</v>
      </c>
      <c r="I19" s="3">
        <v>0.14000000000000001</v>
      </c>
      <c r="J19" s="3">
        <v>23.02</v>
      </c>
      <c r="K19" s="3">
        <v>0.11</v>
      </c>
      <c r="L19" s="3">
        <v>0</v>
      </c>
      <c r="M19" s="3">
        <v>180</v>
      </c>
      <c r="N19" s="3">
        <v>263</v>
      </c>
      <c r="O19" s="3">
        <v>57</v>
      </c>
      <c r="P19" s="3">
        <v>144</v>
      </c>
      <c r="Q19" s="3">
        <v>217</v>
      </c>
      <c r="R19" s="3">
        <v>4.8</v>
      </c>
      <c r="S19" s="3">
        <v>26.73</v>
      </c>
      <c r="T19" s="3">
        <v>4.3</v>
      </c>
      <c r="U19" s="3">
        <v>19.27</v>
      </c>
    </row>
    <row r="20" spans="1:21" ht="33" customHeight="1" x14ac:dyDescent="0.25">
      <c r="A20" s="7" t="s">
        <v>120</v>
      </c>
      <c r="B20" s="17" t="s">
        <v>126</v>
      </c>
      <c r="C20" s="32" t="s">
        <v>137</v>
      </c>
      <c r="D20" s="3">
        <v>10.81</v>
      </c>
      <c r="E20" s="3">
        <v>10.4</v>
      </c>
      <c r="F20" s="3">
        <v>8.42</v>
      </c>
      <c r="G20" s="3">
        <v>168.9</v>
      </c>
      <c r="H20" s="3">
        <v>0</v>
      </c>
      <c r="I20" s="3">
        <v>0</v>
      </c>
      <c r="J20" s="3">
        <v>38.450000000000003</v>
      </c>
      <c r="K20" s="3">
        <v>0.01</v>
      </c>
      <c r="L20" s="3">
        <v>1.79</v>
      </c>
      <c r="M20" s="3">
        <v>3</v>
      </c>
      <c r="N20" s="3">
        <v>43</v>
      </c>
      <c r="O20" s="3">
        <v>45.75</v>
      </c>
      <c r="P20" s="3">
        <v>35.130000000000003</v>
      </c>
      <c r="Q20" s="3">
        <v>109</v>
      </c>
      <c r="R20" s="3">
        <v>1.6</v>
      </c>
      <c r="S20" s="3">
        <v>0</v>
      </c>
      <c r="T20" s="3">
        <v>0</v>
      </c>
      <c r="U20" s="3">
        <v>0</v>
      </c>
    </row>
    <row r="21" spans="1:21" ht="21" customHeight="1" x14ac:dyDescent="0.25">
      <c r="A21" s="3" t="s">
        <v>29</v>
      </c>
      <c r="B21" s="3" t="s">
        <v>30</v>
      </c>
      <c r="C21" s="3">
        <v>200</v>
      </c>
      <c r="D21" s="3">
        <v>1.6</v>
      </c>
      <c r="E21" s="3">
        <v>1.1000000000000001</v>
      </c>
      <c r="F21" s="3">
        <v>8.6</v>
      </c>
      <c r="G21" s="3">
        <v>50.9</v>
      </c>
      <c r="H21" s="3">
        <v>0.01</v>
      </c>
      <c r="I21" s="3">
        <v>7.0000000000000007E-2</v>
      </c>
      <c r="J21" s="3">
        <v>6.9</v>
      </c>
      <c r="K21" s="3">
        <v>0</v>
      </c>
      <c r="L21" s="3">
        <v>0.3</v>
      </c>
      <c r="M21" s="3">
        <v>19.68</v>
      </c>
      <c r="N21" s="3">
        <v>81.349999999999994</v>
      </c>
      <c r="O21" s="3">
        <v>103.48</v>
      </c>
      <c r="P21" s="3">
        <v>9.92</v>
      </c>
      <c r="Q21" s="3">
        <v>46.33</v>
      </c>
      <c r="R21" s="3">
        <v>0.78</v>
      </c>
      <c r="S21" s="3">
        <v>4.5</v>
      </c>
      <c r="T21" s="3">
        <v>0.88</v>
      </c>
      <c r="U21" s="3">
        <v>10</v>
      </c>
    </row>
    <row r="22" spans="1:21" ht="21" customHeight="1" x14ac:dyDescent="0.25">
      <c r="A22" s="3" t="s">
        <v>31</v>
      </c>
      <c r="B22" s="3" t="s">
        <v>32</v>
      </c>
      <c r="C22" s="3">
        <v>30</v>
      </c>
      <c r="D22" s="3">
        <v>2.2999999999999998</v>
      </c>
      <c r="E22" s="3">
        <v>0.2</v>
      </c>
      <c r="F22" s="3">
        <v>14.8</v>
      </c>
      <c r="G22" s="3">
        <v>70.3</v>
      </c>
      <c r="H22" s="3">
        <v>0.03</v>
      </c>
      <c r="I22" s="3">
        <v>0.01</v>
      </c>
      <c r="J22" s="3">
        <v>0</v>
      </c>
      <c r="K22" s="3">
        <v>0</v>
      </c>
      <c r="L22" s="3">
        <v>0</v>
      </c>
      <c r="M22" s="3">
        <v>149.69999999999999</v>
      </c>
      <c r="N22" s="3">
        <v>27.9</v>
      </c>
      <c r="O22" s="3">
        <v>6</v>
      </c>
      <c r="P22" s="3">
        <v>4.2</v>
      </c>
      <c r="Q22" s="3">
        <v>19.5</v>
      </c>
      <c r="R22" s="3">
        <v>0.33</v>
      </c>
      <c r="S22" s="3">
        <v>0.96</v>
      </c>
      <c r="T22" s="3">
        <v>1.8</v>
      </c>
      <c r="U22" s="3">
        <v>4.3499999999999996</v>
      </c>
    </row>
    <row r="23" spans="1:21" ht="21" customHeight="1" x14ac:dyDescent="0.25">
      <c r="A23" s="3" t="s">
        <v>31</v>
      </c>
      <c r="B23" s="3" t="s">
        <v>33</v>
      </c>
      <c r="C23" s="3">
        <v>20</v>
      </c>
      <c r="D23" s="3">
        <v>1.3</v>
      </c>
      <c r="E23" s="3">
        <v>0.2</v>
      </c>
      <c r="F23" s="3">
        <v>6.7</v>
      </c>
      <c r="G23" s="3">
        <v>34.200000000000003</v>
      </c>
      <c r="H23" s="3">
        <v>0.04</v>
      </c>
      <c r="I23" s="3">
        <v>0.02</v>
      </c>
      <c r="J23" s="3">
        <v>0</v>
      </c>
      <c r="K23" s="3">
        <v>0</v>
      </c>
      <c r="L23" s="3">
        <v>0</v>
      </c>
      <c r="M23" s="3">
        <v>122</v>
      </c>
      <c r="N23" s="3">
        <v>49</v>
      </c>
      <c r="O23" s="3">
        <v>7</v>
      </c>
      <c r="P23" s="3">
        <v>9.4</v>
      </c>
      <c r="Q23" s="3">
        <v>31.6</v>
      </c>
      <c r="R23" s="3">
        <v>0.78</v>
      </c>
      <c r="S23" s="3">
        <v>0</v>
      </c>
      <c r="T23" s="3">
        <v>6.18</v>
      </c>
      <c r="U23" s="3">
        <v>0</v>
      </c>
    </row>
    <row r="24" spans="1:21" ht="21" customHeight="1" x14ac:dyDescent="0.25">
      <c r="A24" s="3"/>
      <c r="B24" s="2" t="s">
        <v>34</v>
      </c>
      <c r="C24" s="2">
        <v>635</v>
      </c>
      <c r="D24" s="2">
        <f>SUM(D18:D23)</f>
        <v>26.790000000000003</v>
      </c>
      <c r="E24" s="2">
        <f t="shared" ref="E24:U24" si="0">SUM(E18:E23)</f>
        <v>29.68</v>
      </c>
      <c r="F24" s="2">
        <f t="shared" si="0"/>
        <v>88.789999999999992</v>
      </c>
      <c r="G24" s="2">
        <f t="shared" si="0"/>
        <v>728.6</v>
      </c>
      <c r="H24" s="2">
        <f t="shared" si="0"/>
        <v>0.37999999999999995</v>
      </c>
      <c r="I24" s="2">
        <f t="shared" si="0"/>
        <v>0.27</v>
      </c>
      <c r="J24" s="2">
        <f t="shared" si="0"/>
        <v>801.27</v>
      </c>
      <c r="K24" s="2">
        <f t="shared" si="0"/>
        <v>0.12</v>
      </c>
      <c r="L24" s="2">
        <f t="shared" si="0"/>
        <v>4.09</v>
      </c>
      <c r="M24" s="2">
        <f t="shared" si="0"/>
        <v>588.38</v>
      </c>
      <c r="N24" s="2">
        <f t="shared" si="0"/>
        <v>634.25</v>
      </c>
      <c r="O24" s="2">
        <f t="shared" si="0"/>
        <v>238.23000000000002</v>
      </c>
      <c r="P24" s="2">
        <f t="shared" si="0"/>
        <v>224.64999999999998</v>
      </c>
      <c r="Q24" s="2">
        <f t="shared" si="0"/>
        <v>455.43</v>
      </c>
      <c r="R24" s="2">
        <f t="shared" si="0"/>
        <v>9.2899999999999991</v>
      </c>
      <c r="S24" s="2">
        <f t="shared" si="0"/>
        <v>49.17</v>
      </c>
      <c r="T24" s="2">
        <f t="shared" si="0"/>
        <v>13.36</v>
      </c>
      <c r="U24" s="2">
        <f t="shared" si="0"/>
        <v>69.569999999999993</v>
      </c>
    </row>
    <row r="25" spans="1:21" ht="21" customHeight="1" x14ac:dyDescent="0.25">
      <c r="A25" s="20"/>
      <c r="B25" s="21" t="s">
        <v>35</v>
      </c>
      <c r="C25" s="21">
        <f t="shared" ref="C25:U25" si="1">C24+C16</f>
        <v>810</v>
      </c>
      <c r="D25" s="21">
        <f t="shared" si="1"/>
        <v>29.19</v>
      </c>
      <c r="E25" s="21">
        <f t="shared" si="1"/>
        <v>29.98</v>
      </c>
      <c r="F25" s="21">
        <f t="shared" si="1"/>
        <v>107.58999999999999</v>
      </c>
      <c r="G25" s="21">
        <f t="shared" si="1"/>
        <v>815.6</v>
      </c>
      <c r="H25" s="21">
        <f t="shared" si="1"/>
        <v>0.42999999999999994</v>
      </c>
      <c r="I25" s="21">
        <f t="shared" si="1"/>
        <v>0.29000000000000004</v>
      </c>
      <c r="J25" s="21">
        <f t="shared" si="1"/>
        <v>801.56</v>
      </c>
      <c r="K25" s="21">
        <f t="shared" si="1"/>
        <v>0.12</v>
      </c>
      <c r="L25" s="21">
        <f t="shared" si="1"/>
        <v>4.96</v>
      </c>
      <c r="M25" s="21">
        <f t="shared" si="1"/>
        <v>710.33</v>
      </c>
      <c r="N25" s="21">
        <f t="shared" si="1"/>
        <v>693.92</v>
      </c>
      <c r="O25" s="21">
        <f t="shared" si="1"/>
        <v>294.48</v>
      </c>
      <c r="P25" s="21">
        <f t="shared" si="1"/>
        <v>237.26999999999998</v>
      </c>
      <c r="Q25" s="21">
        <f t="shared" si="1"/>
        <v>486.02</v>
      </c>
      <c r="R25" s="21">
        <f t="shared" si="1"/>
        <v>10.45</v>
      </c>
      <c r="S25" s="21">
        <f t="shared" si="1"/>
        <v>49.18</v>
      </c>
      <c r="T25" s="21">
        <f t="shared" si="1"/>
        <v>13.379999999999999</v>
      </c>
      <c r="U25" s="21">
        <f t="shared" si="1"/>
        <v>70.099999999999994</v>
      </c>
    </row>
    <row r="26" spans="1:21" ht="21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6"/>
      <c r="U26" s="16"/>
    </row>
    <row r="27" spans="1:21" ht="18.75" x14ac:dyDescent="0.3">
      <c r="A27" s="51" t="s">
        <v>92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</row>
    <row r="28" spans="1:21" ht="15.75" x14ac:dyDescent="0.25">
      <c r="A28" s="42" t="s">
        <v>0</v>
      </c>
      <c r="B28" s="42" t="s">
        <v>105</v>
      </c>
      <c r="C28" s="43" t="s">
        <v>1</v>
      </c>
      <c r="D28" s="45" t="s">
        <v>106</v>
      </c>
      <c r="E28" s="46"/>
      <c r="F28" s="47"/>
      <c r="G28" s="48" t="s">
        <v>5</v>
      </c>
      <c r="H28" s="50" t="s">
        <v>103</v>
      </c>
      <c r="I28" s="50"/>
      <c r="J28" s="50"/>
      <c r="K28" s="50"/>
      <c r="L28" s="50"/>
      <c r="M28" s="50" t="s">
        <v>104</v>
      </c>
      <c r="N28" s="50"/>
      <c r="O28" s="50"/>
      <c r="P28" s="50"/>
      <c r="Q28" s="50"/>
      <c r="R28" s="50"/>
      <c r="S28" s="50"/>
      <c r="T28" s="50"/>
      <c r="U28" s="50"/>
    </row>
    <row r="29" spans="1:21" ht="30" x14ac:dyDescent="0.25">
      <c r="A29" s="42"/>
      <c r="B29" s="42"/>
      <c r="C29" s="44"/>
      <c r="D29" s="25" t="s">
        <v>2</v>
      </c>
      <c r="E29" s="26" t="s">
        <v>3</v>
      </c>
      <c r="F29" s="26" t="s">
        <v>4</v>
      </c>
      <c r="G29" s="49"/>
      <c r="H29" s="34" t="s">
        <v>6</v>
      </c>
      <c r="I29" s="34" t="s">
        <v>7</v>
      </c>
      <c r="J29" s="34" t="s">
        <v>8</v>
      </c>
      <c r="K29" s="34" t="s">
        <v>9</v>
      </c>
      <c r="L29" s="34" t="s">
        <v>10</v>
      </c>
      <c r="M29" s="34" t="s">
        <v>11</v>
      </c>
      <c r="N29" s="34" t="s">
        <v>12</v>
      </c>
      <c r="O29" s="34" t="s">
        <v>13</v>
      </c>
      <c r="P29" s="34" t="s">
        <v>14</v>
      </c>
      <c r="Q29" s="34" t="s">
        <v>15</v>
      </c>
      <c r="R29" s="34" t="s">
        <v>16</v>
      </c>
      <c r="S29" s="34" t="s">
        <v>17</v>
      </c>
      <c r="T29" s="34" t="s">
        <v>18</v>
      </c>
      <c r="U29" s="34" t="s">
        <v>19</v>
      </c>
    </row>
    <row r="30" spans="1:21" x14ac:dyDescent="0.25">
      <c r="A30" s="2"/>
      <c r="B30" s="2"/>
      <c r="C30" s="34" t="s">
        <v>20</v>
      </c>
      <c r="D30" s="34" t="s">
        <v>20</v>
      </c>
      <c r="E30" s="34" t="s">
        <v>20</v>
      </c>
      <c r="F30" s="34" t="s">
        <v>20</v>
      </c>
      <c r="G30" s="34" t="s">
        <v>21</v>
      </c>
      <c r="H30" s="34" t="s">
        <v>22</v>
      </c>
      <c r="I30" s="34" t="s">
        <v>22</v>
      </c>
      <c r="J30" s="34" t="s">
        <v>23</v>
      </c>
      <c r="K30" s="34" t="s">
        <v>24</v>
      </c>
      <c r="L30" s="34" t="s">
        <v>22</v>
      </c>
      <c r="M30" s="34" t="s">
        <v>22</v>
      </c>
      <c r="N30" s="34" t="s">
        <v>22</v>
      </c>
      <c r="O30" s="34" t="s">
        <v>22</v>
      </c>
      <c r="P30" s="34" t="s">
        <v>22</v>
      </c>
      <c r="Q30" s="34" t="s">
        <v>22</v>
      </c>
      <c r="R30" s="34" t="s">
        <v>22</v>
      </c>
      <c r="S30" s="34" t="s">
        <v>24</v>
      </c>
      <c r="T30" s="34" t="s">
        <v>24</v>
      </c>
      <c r="U30" s="34" t="s">
        <v>24</v>
      </c>
    </row>
    <row r="31" spans="1:21" x14ac:dyDescent="0.25">
      <c r="A31" s="3"/>
      <c r="B31" s="4" t="s">
        <v>36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3"/>
      <c r="B32" s="2" t="s">
        <v>116</v>
      </c>
      <c r="C32" s="6" t="s">
        <v>121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21" customHeight="1" x14ac:dyDescent="0.25">
      <c r="A33" s="3" t="s">
        <v>83</v>
      </c>
      <c r="B33" s="3" t="s">
        <v>84</v>
      </c>
      <c r="C33" s="3">
        <v>150</v>
      </c>
      <c r="D33" s="3">
        <v>6.1</v>
      </c>
      <c r="E33" s="3">
        <v>6.9</v>
      </c>
      <c r="F33" s="3">
        <v>29</v>
      </c>
      <c r="G33" s="3">
        <v>202.7</v>
      </c>
      <c r="H33" s="3">
        <v>0.1</v>
      </c>
      <c r="I33" s="3">
        <v>0.13</v>
      </c>
      <c r="J33" s="3">
        <v>30.74</v>
      </c>
      <c r="K33" s="3">
        <v>0.1</v>
      </c>
      <c r="L33" s="3">
        <v>0.41</v>
      </c>
      <c r="M33" s="3">
        <v>256.57</v>
      </c>
      <c r="N33" s="3">
        <v>169.91</v>
      </c>
      <c r="O33" s="3">
        <v>113.68</v>
      </c>
      <c r="P33" s="3">
        <v>29.4</v>
      </c>
      <c r="Q33" s="3">
        <v>154.74</v>
      </c>
      <c r="R33" s="3">
        <v>1.64</v>
      </c>
      <c r="S33" s="3">
        <v>37.159999999999997</v>
      </c>
      <c r="T33" s="3">
        <v>24.8</v>
      </c>
      <c r="U33" s="3">
        <v>16.11</v>
      </c>
    </row>
    <row r="34" spans="1:21" ht="21" customHeight="1" x14ac:dyDescent="0.25">
      <c r="A34" s="3" t="s">
        <v>85</v>
      </c>
      <c r="B34" s="3" t="s">
        <v>86</v>
      </c>
      <c r="C34" s="3">
        <v>150</v>
      </c>
      <c r="D34" s="3">
        <v>0.1</v>
      </c>
      <c r="E34" s="3">
        <v>0</v>
      </c>
      <c r="F34" s="3">
        <v>0</v>
      </c>
      <c r="G34" s="3">
        <v>1.1000000000000001</v>
      </c>
      <c r="H34" s="3">
        <v>0</v>
      </c>
      <c r="I34" s="3">
        <v>0.01</v>
      </c>
      <c r="J34" s="3">
        <v>0.23</v>
      </c>
      <c r="K34" s="3">
        <v>0</v>
      </c>
      <c r="L34" s="3">
        <v>0.03</v>
      </c>
      <c r="M34" s="3">
        <v>0.47</v>
      </c>
      <c r="N34" s="3">
        <v>15.44</v>
      </c>
      <c r="O34" s="3">
        <v>49.47</v>
      </c>
      <c r="P34" s="3">
        <v>2.87</v>
      </c>
      <c r="Q34" s="3">
        <v>5.38</v>
      </c>
      <c r="R34" s="3">
        <v>0.54</v>
      </c>
      <c r="S34" s="3">
        <v>0</v>
      </c>
      <c r="T34" s="3">
        <v>0</v>
      </c>
      <c r="U34" s="3">
        <v>0</v>
      </c>
    </row>
    <row r="35" spans="1:21" ht="21" customHeight="1" x14ac:dyDescent="0.25">
      <c r="A35" s="3"/>
      <c r="B35" s="2" t="s">
        <v>117</v>
      </c>
      <c r="C35" s="2">
        <v>300</v>
      </c>
      <c r="D35" s="2">
        <v>6.2</v>
      </c>
      <c r="E35" s="2">
        <v>6.9</v>
      </c>
      <c r="F35" s="2">
        <v>29</v>
      </c>
      <c r="G35" s="2">
        <v>203.8</v>
      </c>
      <c r="H35" s="2">
        <v>0.1</v>
      </c>
      <c r="I35" s="2">
        <v>0.14000000000000001</v>
      </c>
      <c r="J35" s="2">
        <v>30.97</v>
      </c>
      <c r="K35" s="2">
        <v>0.1</v>
      </c>
      <c r="L35" s="2">
        <v>0.44</v>
      </c>
      <c r="M35" s="2">
        <v>257.04000000000002</v>
      </c>
      <c r="N35" s="2">
        <v>185.35</v>
      </c>
      <c r="O35" s="2">
        <v>163.15</v>
      </c>
      <c r="P35" s="2">
        <v>32.270000000000003</v>
      </c>
      <c r="Q35" s="2">
        <v>160.12</v>
      </c>
      <c r="R35" s="2">
        <v>2.1800000000000002</v>
      </c>
      <c r="S35" s="2">
        <v>37.159999999999997</v>
      </c>
      <c r="T35" s="2">
        <v>24.8</v>
      </c>
      <c r="U35" s="2">
        <v>16.11</v>
      </c>
    </row>
    <row r="36" spans="1:21" ht="21" customHeight="1" x14ac:dyDescent="0.25">
      <c r="A36" s="3"/>
      <c r="B36" s="2" t="s">
        <v>115</v>
      </c>
      <c r="C36" s="6" t="s">
        <v>121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1.5" customHeight="1" x14ac:dyDescent="0.25">
      <c r="A37" s="7" t="s">
        <v>151</v>
      </c>
      <c r="B37" s="17" t="s">
        <v>141</v>
      </c>
      <c r="C37" s="3">
        <v>100</v>
      </c>
      <c r="D37" s="3">
        <v>2.52</v>
      </c>
      <c r="E37" s="3">
        <v>10.15</v>
      </c>
      <c r="F37" s="3">
        <v>10.39</v>
      </c>
      <c r="G37" s="3">
        <v>143</v>
      </c>
      <c r="H37" s="3">
        <v>0.03</v>
      </c>
      <c r="I37" s="3">
        <v>0.05</v>
      </c>
      <c r="J37" s="3">
        <v>122.25</v>
      </c>
      <c r="K37" s="3">
        <v>0</v>
      </c>
      <c r="L37" s="3">
        <v>23</v>
      </c>
      <c r="M37" s="3">
        <v>112</v>
      </c>
      <c r="N37" s="3">
        <v>343</v>
      </c>
      <c r="O37" s="3">
        <v>59</v>
      </c>
      <c r="P37" s="3">
        <v>21</v>
      </c>
      <c r="Q37" s="3">
        <v>44</v>
      </c>
      <c r="R37" s="3">
        <v>0.9</v>
      </c>
      <c r="S37" s="3">
        <v>17.88</v>
      </c>
      <c r="T37" s="3">
        <v>0.3</v>
      </c>
      <c r="U37" s="3">
        <v>21.1</v>
      </c>
    </row>
    <row r="38" spans="1:21" ht="28.5" customHeight="1" x14ac:dyDescent="0.25">
      <c r="A38" s="40">
        <v>100</v>
      </c>
      <c r="B38" s="7" t="s">
        <v>142</v>
      </c>
      <c r="C38" s="32">
        <v>250</v>
      </c>
      <c r="D38" s="3">
        <v>2.8</v>
      </c>
      <c r="E38" s="3">
        <v>2.8</v>
      </c>
      <c r="F38" s="3">
        <v>20.2</v>
      </c>
      <c r="G38" s="3">
        <v>118</v>
      </c>
      <c r="H38" s="3">
        <v>0.1</v>
      </c>
      <c r="I38" s="3">
        <v>0</v>
      </c>
      <c r="J38" s="3">
        <v>0.2</v>
      </c>
      <c r="K38" s="3">
        <v>0</v>
      </c>
      <c r="L38" s="3">
        <v>6.6</v>
      </c>
      <c r="M38" s="3">
        <v>0</v>
      </c>
      <c r="N38" s="3">
        <v>0</v>
      </c>
      <c r="O38" s="3">
        <v>23.9</v>
      </c>
      <c r="P38" s="3">
        <v>23.4</v>
      </c>
      <c r="Q38" s="3">
        <v>57.7</v>
      </c>
      <c r="R38" s="3">
        <v>1.1000000000000001</v>
      </c>
      <c r="S38" s="3">
        <v>0</v>
      </c>
      <c r="T38" s="3">
        <v>0</v>
      </c>
      <c r="U38" s="3">
        <v>0</v>
      </c>
    </row>
    <row r="39" spans="1:21" ht="21" customHeight="1" x14ac:dyDescent="0.25">
      <c r="A39" s="3" t="s">
        <v>39</v>
      </c>
      <c r="B39" s="3" t="s">
        <v>40</v>
      </c>
      <c r="C39" s="3">
        <v>200</v>
      </c>
      <c r="D39" s="3">
        <v>4.7</v>
      </c>
      <c r="E39" s="3">
        <v>3.5</v>
      </c>
      <c r="F39" s="3">
        <v>12.5</v>
      </c>
      <c r="G39" s="3">
        <v>100.4</v>
      </c>
      <c r="H39" s="3">
        <v>0.04</v>
      </c>
      <c r="I39" s="3">
        <v>0.16</v>
      </c>
      <c r="J39" s="3">
        <v>17.25</v>
      </c>
      <c r="K39" s="3">
        <v>0</v>
      </c>
      <c r="L39" s="3">
        <v>0.68</v>
      </c>
      <c r="M39" s="3">
        <v>49.95</v>
      </c>
      <c r="N39" s="3">
        <v>220.33</v>
      </c>
      <c r="O39" s="3">
        <v>167.68</v>
      </c>
      <c r="P39" s="3">
        <v>34.32</v>
      </c>
      <c r="Q39" s="3">
        <v>130.28</v>
      </c>
      <c r="R39" s="3">
        <v>1.0900000000000001</v>
      </c>
      <c r="S39" s="3">
        <v>11.7</v>
      </c>
      <c r="T39" s="3">
        <v>2.29</v>
      </c>
      <c r="U39" s="3">
        <v>38.25</v>
      </c>
    </row>
    <row r="40" spans="1:21" ht="21" customHeight="1" x14ac:dyDescent="0.25">
      <c r="A40" s="3" t="s">
        <v>31</v>
      </c>
      <c r="B40" s="3" t="s">
        <v>32</v>
      </c>
      <c r="C40" s="3">
        <v>30</v>
      </c>
      <c r="D40" s="3">
        <v>2.2999999999999998</v>
      </c>
      <c r="E40" s="3">
        <v>0.2</v>
      </c>
      <c r="F40" s="3">
        <v>14.8</v>
      </c>
      <c r="G40" s="3">
        <v>70.3</v>
      </c>
      <c r="H40" s="3">
        <v>0.03</v>
      </c>
      <c r="I40" s="3">
        <v>0.01</v>
      </c>
      <c r="J40" s="3">
        <v>0</v>
      </c>
      <c r="K40" s="3">
        <v>0</v>
      </c>
      <c r="L40" s="3">
        <v>0</v>
      </c>
      <c r="M40" s="3">
        <v>149.69999999999999</v>
      </c>
      <c r="N40" s="3">
        <v>27.9</v>
      </c>
      <c r="O40" s="3">
        <v>6</v>
      </c>
      <c r="P40" s="3">
        <v>4.2</v>
      </c>
      <c r="Q40" s="3">
        <v>19.5</v>
      </c>
      <c r="R40" s="3">
        <v>0.33</v>
      </c>
      <c r="S40" s="3">
        <v>0.96</v>
      </c>
      <c r="T40" s="3">
        <v>1.8</v>
      </c>
      <c r="U40" s="3">
        <v>4.3499999999999996</v>
      </c>
    </row>
    <row r="41" spans="1:21" ht="21" customHeight="1" x14ac:dyDescent="0.25">
      <c r="A41" s="3" t="s">
        <v>31</v>
      </c>
      <c r="B41" s="3" t="s">
        <v>33</v>
      </c>
      <c r="C41" s="3">
        <v>20</v>
      </c>
      <c r="D41" s="3">
        <v>1.3</v>
      </c>
      <c r="E41" s="3">
        <v>0.2</v>
      </c>
      <c r="F41" s="3">
        <v>6.7</v>
      </c>
      <c r="G41" s="3">
        <v>34.200000000000003</v>
      </c>
      <c r="H41" s="3">
        <v>0.04</v>
      </c>
      <c r="I41" s="3">
        <v>0.02</v>
      </c>
      <c r="J41" s="3">
        <v>0</v>
      </c>
      <c r="K41" s="3">
        <v>0</v>
      </c>
      <c r="L41" s="3">
        <v>0</v>
      </c>
      <c r="M41" s="3">
        <v>122</v>
      </c>
      <c r="N41" s="3">
        <v>49</v>
      </c>
      <c r="O41" s="3">
        <v>7</v>
      </c>
      <c r="P41" s="3">
        <v>9.4</v>
      </c>
      <c r="Q41" s="3">
        <v>31.6</v>
      </c>
      <c r="R41" s="3">
        <v>0.78</v>
      </c>
      <c r="S41" s="3">
        <v>0</v>
      </c>
      <c r="T41" s="3">
        <v>6.18</v>
      </c>
      <c r="U41" s="3">
        <v>0</v>
      </c>
    </row>
    <row r="42" spans="1:21" ht="21" customHeight="1" x14ac:dyDescent="0.25">
      <c r="A42" s="3"/>
      <c r="B42" s="2" t="s">
        <v>34</v>
      </c>
      <c r="C42" s="2">
        <f>SUM(C37:C41)</f>
        <v>600</v>
      </c>
      <c r="D42" s="2">
        <f>SUM(D37:D41)</f>
        <v>13.620000000000001</v>
      </c>
      <c r="E42" s="2">
        <f t="shared" ref="E42:U42" si="2">SUM(E37:E41)</f>
        <v>16.849999999999998</v>
      </c>
      <c r="F42" s="2">
        <f t="shared" si="2"/>
        <v>64.59</v>
      </c>
      <c r="G42" s="2">
        <f t="shared" si="2"/>
        <v>465.9</v>
      </c>
      <c r="H42" s="2">
        <f t="shared" si="2"/>
        <v>0.24000000000000002</v>
      </c>
      <c r="I42" s="2">
        <f t="shared" si="2"/>
        <v>0.24000000000000002</v>
      </c>
      <c r="J42" s="2">
        <f t="shared" si="2"/>
        <v>139.69999999999999</v>
      </c>
      <c r="K42" s="2">
        <f t="shared" si="2"/>
        <v>0</v>
      </c>
      <c r="L42" s="2">
        <f t="shared" si="2"/>
        <v>30.28</v>
      </c>
      <c r="M42" s="2">
        <f t="shared" si="2"/>
        <v>433.65</v>
      </c>
      <c r="N42" s="2">
        <f t="shared" si="2"/>
        <v>640.23</v>
      </c>
      <c r="O42" s="2">
        <f t="shared" si="2"/>
        <v>263.58000000000004</v>
      </c>
      <c r="P42" s="2">
        <f t="shared" si="2"/>
        <v>92.320000000000007</v>
      </c>
      <c r="Q42" s="2">
        <f t="shared" si="2"/>
        <v>283.08000000000004</v>
      </c>
      <c r="R42" s="2">
        <f t="shared" si="2"/>
        <v>4.2</v>
      </c>
      <c r="S42" s="2">
        <f t="shared" si="2"/>
        <v>30.54</v>
      </c>
      <c r="T42" s="2">
        <f t="shared" si="2"/>
        <v>10.57</v>
      </c>
      <c r="U42" s="2">
        <f t="shared" si="2"/>
        <v>63.7</v>
      </c>
    </row>
    <row r="43" spans="1:21" ht="21" customHeight="1" x14ac:dyDescent="0.25">
      <c r="A43" s="3"/>
      <c r="B43" s="5" t="s">
        <v>35</v>
      </c>
      <c r="C43" s="5">
        <f t="shared" ref="C43:U43" si="3">C42+C35</f>
        <v>900</v>
      </c>
      <c r="D43" s="5">
        <f t="shared" si="3"/>
        <v>19.82</v>
      </c>
      <c r="E43" s="5">
        <f t="shared" si="3"/>
        <v>23.75</v>
      </c>
      <c r="F43" s="5">
        <f t="shared" si="3"/>
        <v>93.59</v>
      </c>
      <c r="G43" s="5">
        <f t="shared" si="3"/>
        <v>669.7</v>
      </c>
      <c r="H43" s="5">
        <f t="shared" si="3"/>
        <v>0.34</v>
      </c>
      <c r="I43" s="5">
        <f t="shared" si="3"/>
        <v>0.38</v>
      </c>
      <c r="J43" s="5">
        <f t="shared" si="3"/>
        <v>170.67</v>
      </c>
      <c r="K43" s="5">
        <f t="shared" si="3"/>
        <v>0.1</v>
      </c>
      <c r="L43" s="5">
        <f t="shared" si="3"/>
        <v>30.720000000000002</v>
      </c>
      <c r="M43" s="5">
        <f t="shared" si="3"/>
        <v>690.69</v>
      </c>
      <c r="N43" s="5">
        <f t="shared" si="3"/>
        <v>825.58</v>
      </c>
      <c r="O43" s="5">
        <f t="shared" si="3"/>
        <v>426.73</v>
      </c>
      <c r="P43" s="5">
        <f t="shared" si="3"/>
        <v>124.59</v>
      </c>
      <c r="Q43" s="5">
        <f t="shared" si="3"/>
        <v>443.20000000000005</v>
      </c>
      <c r="R43" s="5">
        <f t="shared" si="3"/>
        <v>6.3800000000000008</v>
      </c>
      <c r="S43" s="5">
        <f t="shared" si="3"/>
        <v>67.699999999999989</v>
      </c>
      <c r="T43" s="5">
        <f t="shared" si="3"/>
        <v>35.370000000000005</v>
      </c>
      <c r="U43" s="5">
        <f t="shared" si="3"/>
        <v>79.81</v>
      </c>
    </row>
    <row r="44" spans="1:21" ht="21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6"/>
      <c r="U44" s="16"/>
    </row>
    <row r="45" spans="1:21" ht="18.75" x14ac:dyDescent="0.3">
      <c r="A45" s="41" t="s">
        <v>93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1:21" ht="15.75" x14ac:dyDescent="0.25">
      <c r="A46" s="42" t="s">
        <v>0</v>
      </c>
      <c r="B46" s="42" t="s">
        <v>105</v>
      </c>
      <c r="C46" s="43" t="s">
        <v>1</v>
      </c>
      <c r="D46" s="45" t="s">
        <v>106</v>
      </c>
      <c r="E46" s="46"/>
      <c r="F46" s="47"/>
      <c r="G46" s="48" t="s">
        <v>5</v>
      </c>
      <c r="H46" s="50" t="s">
        <v>103</v>
      </c>
      <c r="I46" s="50"/>
      <c r="J46" s="50"/>
      <c r="K46" s="50"/>
      <c r="L46" s="50"/>
      <c r="M46" s="50" t="s">
        <v>104</v>
      </c>
      <c r="N46" s="50"/>
      <c r="O46" s="50"/>
      <c r="P46" s="50"/>
      <c r="Q46" s="50"/>
      <c r="R46" s="50"/>
      <c r="S46" s="50"/>
      <c r="T46" s="50"/>
      <c r="U46" s="50"/>
    </row>
    <row r="47" spans="1:21" ht="30" x14ac:dyDescent="0.25">
      <c r="A47" s="42"/>
      <c r="B47" s="42"/>
      <c r="C47" s="44"/>
      <c r="D47" s="25" t="s">
        <v>2</v>
      </c>
      <c r="E47" s="26" t="s">
        <v>3</v>
      </c>
      <c r="F47" s="26" t="s">
        <v>4</v>
      </c>
      <c r="G47" s="49"/>
      <c r="H47" s="34" t="s">
        <v>6</v>
      </c>
      <c r="I47" s="34" t="s">
        <v>7</v>
      </c>
      <c r="J47" s="34" t="s">
        <v>8</v>
      </c>
      <c r="K47" s="34" t="s">
        <v>9</v>
      </c>
      <c r="L47" s="34" t="s">
        <v>10</v>
      </c>
      <c r="M47" s="34" t="s">
        <v>11</v>
      </c>
      <c r="N47" s="34" t="s">
        <v>12</v>
      </c>
      <c r="O47" s="34" t="s">
        <v>13</v>
      </c>
      <c r="P47" s="34" t="s">
        <v>14</v>
      </c>
      <c r="Q47" s="34" t="s">
        <v>15</v>
      </c>
      <c r="R47" s="34" t="s">
        <v>16</v>
      </c>
      <c r="S47" s="34" t="s">
        <v>17</v>
      </c>
      <c r="T47" s="34" t="s">
        <v>18</v>
      </c>
      <c r="U47" s="34" t="s">
        <v>19</v>
      </c>
    </row>
    <row r="48" spans="1:21" x14ac:dyDescent="0.25">
      <c r="A48" s="2"/>
      <c r="B48" s="2"/>
      <c r="C48" s="34" t="s">
        <v>20</v>
      </c>
      <c r="D48" s="34" t="s">
        <v>20</v>
      </c>
      <c r="E48" s="34" t="s">
        <v>20</v>
      </c>
      <c r="F48" s="34" t="s">
        <v>20</v>
      </c>
      <c r="G48" s="34" t="s">
        <v>21</v>
      </c>
      <c r="H48" s="34" t="s">
        <v>22</v>
      </c>
      <c r="I48" s="34" t="s">
        <v>22</v>
      </c>
      <c r="J48" s="34" t="s">
        <v>23</v>
      </c>
      <c r="K48" s="34" t="s">
        <v>24</v>
      </c>
      <c r="L48" s="34" t="s">
        <v>22</v>
      </c>
      <c r="M48" s="34" t="s">
        <v>22</v>
      </c>
      <c r="N48" s="34" t="s">
        <v>22</v>
      </c>
      <c r="O48" s="34" t="s">
        <v>22</v>
      </c>
      <c r="P48" s="34" t="s">
        <v>22</v>
      </c>
      <c r="Q48" s="34" t="s">
        <v>22</v>
      </c>
      <c r="R48" s="34" t="s">
        <v>22</v>
      </c>
      <c r="S48" s="34" t="s">
        <v>24</v>
      </c>
      <c r="T48" s="34" t="s">
        <v>24</v>
      </c>
      <c r="U48" s="34" t="s">
        <v>24</v>
      </c>
    </row>
    <row r="49" spans="1:21" x14ac:dyDescent="0.25">
      <c r="A49" s="3"/>
      <c r="B49" s="4" t="s">
        <v>41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3"/>
      <c r="B50" s="2" t="s">
        <v>116</v>
      </c>
      <c r="C50" s="6" t="s">
        <v>121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1" customHeight="1" x14ac:dyDescent="0.25">
      <c r="A51" s="3" t="s">
        <v>29</v>
      </c>
      <c r="B51" s="3" t="s">
        <v>30</v>
      </c>
      <c r="C51" s="3">
        <v>150</v>
      </c>
      <c r="D51" s="3">
        <v>1.2</v>
      </c>
      <c r="E51" s="3">
        <v>0.9</v>
      </c>
      <c r="F51" s="3">
        <v>6.5</v>
      </c>
      <c r="G51" s="3">
        <v>38.200000000000003</v>
      </c>
      <c r="H51" s="3">
        <v>0.01</v>
      </c>
      <c r="I51" s="3">
        <v>0.05</v>
      </c>
      <c r="J51" s="3">
        <v>5.18</v>
      </c>
      <c r="K51" s="3">
        <v>0</v>
      </c>
      <c r="L51" s="3">
        <v>0.23</v>
      </c>
      <c r="M51" s="3">
        <v>14.76</v>
      </c>
      <c r="N51" s="3">
        <v>61.01</v>
      </c>
      <c r="O51" s="3">
        <v>77.61</v>
      </c>
      <c r="P51" s="3">
        <v>7.44</v>
      </c>
      <c r="Q51" s="3">
        <v>34.75</v>
      </c>
      <c r="R51" s="3">
        <v>0.57999999999999996</v>
      </c>
      <c r="S51" s="3">
        <v>3.38</v>
      </c>
      <c r="T51" s="3">
        <v>0.66</v>
      </c>
      <c r="U51" s="3">
        <v>7.5</v>
      </c>
    </row>
    <row r="52" spans="1:21" ht="21" customHeight="1" x14ac:dyDescent="0.25">
      <c r="A52" s="3" t="s">
        <v>31</v>
      </c>
      <c r="B52" s="3" t="s">
        <v>82</v>
      </c>
      <c r="C52" s="3">
        <v>10</v>
      </c>
      <c r="D52" s="3">
        <v>1.0900000000000001</v>
      </c>
      <c r="E52" s="3">
        <v>0.13</v>
      </c>
      <c r="F52" s="3">
        <v>6.88</v>
      </c>
      <c r="G52" s="3">
        <v>33.1</v>
      </c>
      <c r="H52" s="3">
        <v>0.02</v>
      </c>
      <c r="I52" s="3">
        <v>0.01</v>
      </c>
      <c r="J52" s="3">
        <v>0</v>
      </c>
      <c r="K52" s="3">
        <v>0</v>
      </c>
      <c r="L52" s="3">
        <v>0</v>
      </c>
      <c r="M52" s="3">
        <v>46</v>
      </c>
      <c r="N52" s="3">
        <v>15</v>
      </c>
      <c r="O52" s="3">
        <v>3</v>
      </c>
      <c r="P52" s="3">
        <v>4</v>
      </c>
      <c r="Q52" s="3">
        <v>11</v>
      </c>
      <c r="R52" s="3">
        <v>0.3</v>
      </c>
      <c r="S52" s="3">
        <v>0</v>
      </c>
      <c r="T52" s="3">
        <v>0</v>
      </c>
      <c r="U52" s="3">
        <v>0</v>
      </c>
    </row>
    <row r="53" spans="1:21" ht="21" customHeight="1" x14ac:dyDescent="0.25">
      <c r="A53" s="3"/>
      <c r="B53" s="2" t="s">
        <v>117</v>
      </c>
      <c r="C53" s="2">
        <v>170</v>
      </c>
      <c r="D53" s="2">
        <v>3.4</v>
      </c>
      <c r="E53" s="2">
        <v>1.2</v>
      </c>
      <c r="F53" s="2">
        <v>20.3</v>
      </c>
      <c r="G53" s="2">
        <v>104.3</v>
      </c>
      <c r="H53" s="2">
        <v>0.06</v>
      </c>
      <c r="I53" s="2">
        <v>0.06</v>
      </c>
      <c r="J53" s="2">
        <v>5.18</v>
      </c>
      <c r="K53" s="2">
        <v>0</v>
      </c>
      <c r="L53" s="2">
        <v>0.23</v>
      </c>
      <c r="M53" s="2">
        <v>135.76</v>
      </c>
      <c r="N53" s="2">
        <v>98.01</v>
      </c>
      <c r="O53" s="2">
        <v>83.61</v>
      </c>
      <c r="P53" s="2">
        <v>16.64</v>
      </c>
      <c r="Q53" s="2">
        <v>58.95</v>
      </c>
      <c r="R53" s="2">
        <v>1.1599999999999999</v>
      </c>
      <c r="S53" s="2">
        <v>3.38</v>
      </c>
      <c r="T53" s="2">
        <v>0.66</v>
      </c>
      <c r="U53" s="2">
        <v>7.5</v>
      </c>
    </row>
    <row r="54" spans="1:21" ht="21" customHeight="1" x14ac:dyDescent="0.25">
      <c r="A54" s="3"/>
      <c r="B54" s="2" t="s">
        <v>115</v>
      </c>
      <c r="C54" s="6" t="s">
        <v>121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43.5" customHeight="1" x14ac:dyDescent="0.25">
      <c r="A55" s="7" t="s">
        <v>152</v>
      </c>
      <c r="B55" s="17" t="s">
        <v>77</v>
      </c>
      <c r="C55" s="3">
        <v>100</v>
      </c>
      <c r="D55" s="3">
        <v>1.34</v>
      </c>
      <c r="E55" s="3">
        <v>4.4800000000000004</v>
      </c>
      <c r="F55" s="3">
        <v>7.61</v>
      </c>
      <c r="G55" s="3">
        <v>76.099999999999994</v>
      </c>
      <c r="H55" s="3">
        <v>0.01</v>
      </c>
      <c r="I55" s="3">
        <v>0.03</v>
      </c>
      <c r="J55" s="3">
        <v>1.1399999999999999</v>
      </c>
      <c r="K55" s="3">
        <v>0</v>
      </c>
      <c r="L55" s="3">
        <v>4</v>
      </c>
      <c r="M55" s="3">
        <v>131</v>
      </c>
      <c r="N55" s="3">
        <v>227</v>
      </c>
      <c r="O55" s="3">
        <v>32</v>
      </c>
      <c r="P55" s="3">
        <v>18</v>
      </c>
      <c r="Q55" s="3">
        <v>36</v>
      </c>
      <c r="R55" s="3">
        <v>1.2</v>
      </c>
      <c r="S55" s="3">
        <v>19.98</v>
      </c>
      <c r="T55" s="3">
        <v>0.6</v>
      </c>
      <c r="U55" s="3">
        <v>19</v>
      </c>
    </row>
    <row r="56" spans="1:21" ht="23.25" customHeight="1" x14ac:dyDescent="0.25">
      <c r="A56" s="3" t="s">
        <v>43</v>
      </c>
      <c r="B56" s="3" t="s">
        <v>44</v>
      </c>
      <c r="C56" s="3">
        <v>180</v>
      </c>
      <c r="D56" s="3">
        <v>6.39</v>
      </c>
      <c r="E56" s="3">
        <v>5.91</v>
      </c>
      <c r="F56" s="3">
        <v>39.36</v>
      </c>
      <c r="G56" s="3">
        <v>236.2</v>
      </c>
      <c r="H56" s="3">
        <v>7.0000000000000007E-2</v>
      </c>
      <c r="I56" s="3">
        <v>0.03</v>
      </c>
      <c r="J56" s="3">
        <v>22.03</v>
      </c>
      <c r="K56" s="3">
        <v>0.11</v>
      </c>
      <c r="L56" s="3">
        <v>0</v>
      </c>
      <c r="M56" s="3">
        <v>179</v>
      </c>
      <c r="N56" s="3">
        <v>64</v>
      </c>
      <c r="O56" s="3">
        <v>127</v>
      </c>
      <c r="P56" s="3">
        <v>9</v>
      </c>
      <c r="Q56" s="3">
        <v>48</v>
      </c>
      <c r="R56" s="3">
        <v>0.9</v>
      </c>
      <c r="S56" s="3">
        <v>24.92</v>
      </c>
      <c r="T56" s="3">
        <v>0.1</v>
      </c>
      <c r="U56" s="3">
        <v>14.31</v>
      </c>
    </row>
    <row r="57" spans="1:21" ht="21" customHeight="1" x14ac:dyDescent="0.25">
      <c r="A57" s="7" t="s">
        <v>132</v>
      </c>
      <c r="B57" s="7" t="s">
        <v>133</v>
      </c>
      <c r="C57" s="32">
        <v>100</v>
      </c>
      <c r="D57" s="3">
        <v>13.2</v>
      </c>
      <c r="E57" s="3">
        <v>22.84</v>
      </c>
      <c r="F57" s="3">
        <v>1.8</v>
      </c>
      <c r="G57" s="3">
        <v>247.15</v>
      </c>
      <c r="H57" s="3">
        <v>0</v>
      </c>
      <c r="I57" s="3">
        <v>0</v>
      </c>
      <c r="J57" s="3">
        <v>0.08</v>
      </c>
      <c r="K57" s="3">
        <v>0.01</v>
      </c>
      <c r="L57" s="3">
        <v>0</v>
      </c>
      <c r="M57" s="3">
        <v>0</v>
      </c>
      <c r="N57" s="3">
        <v>0</v>
      </c>
      <c r="O57" s="3">
        <v>7.44</v>
      </c>
      <c r="P57" s="3">
        <v>15.51</v>
      </c>
      <c r="Q57" s="3">
        <v>137.38999999999999</v>
      </c>
      <c r="R57" s="3">
        <v>1.74</v>
      </c>
      <c r="S57" s="3">
        <v>0</v>
      </c>
      <c r="T57" s="3">
        <v>0</v>
      </c>
      <c r="U57" s="3">
        <v>0</v>
      </c>
    </row>
    <row r="58" spans="1:21" ht="21" customHeight="1" x14ac:dyDescent="0.25">
      <c r="A58" s="3" t="s">
        <v>47</v>
      </c>
      <c r="B58" s="3" t="s">
        <v>48</v>
      </c>
      <c r="C58" s="3">
        <v>207</v>
      </c>
      <c r="D58" s="3">
        <v>0.2</v>
      </c>
      <c r="E58" s="3">
        <v>0.1</v>
      </c>
      <c r="F58" s="3">
        <v>6.6</v>
      </c>
      <c r="G58" s="3">
        <v>27.9</v>
      </c>
      <c r="H58" s="3">
        <v>0</v>
      </c>
      <c r="I58" s="3">
        <v>0.01</v>
      </c>
      <c r="J58" s="3">
        <v>0.38</v>
      </c>
      <c r="K58" s="3">
        <v>0</v>
      </c>
      <c r="L58" s="3">
        <v>1.1599999999999999</v>
      </c>
      <c r="M58" s="3">
        <v>1.26</v>
      </c>
      <c r="N58" s="3">
        <v>30.23</v>
      </c>
      <c r="O58" s="3">
        <v>67</v>
      </c>
      <c r="P58" s="3">
        <v>4.5599999999999996</v>
      </c>
      <c r="Q58" s="3">
        <v>8.52</v>
      </c>
      <c r="R58" s="3">
        <v>0.77</v>
      </c>
      <c r="S58" s="3">
        <v>0.01</v>
      </c>
      <c r="T58" s="3">
        <v>0.02</v>
      </c>
      <c r="U58" s="3">
        <v>0.7</v>
      </c>
    </row>
    <row r="59" spans="1:21" ht="21" customHeight="1" x14ac:dyDescent="0.25">
      <c r="A59" s="3" t="s">
        <v>31</v>
      </c>
      <c r="B59" s="3" t="s">
        <v>33</v>
      </c>
      <c r="C59" s="3">
        <v>20</v>
      </c>
      <c r="D59" s="3">
        <v>1.3</v>
      </c>
      <c r="E59" s="3">
        <v>0.2</v>
      </c>
      <c r="F59" s="3">
        <v>6.7</v>
      </c>
      <c r="G59" s="3">
        <v>34.200000000000003</v>
      </c>
      <c r="H59" s="3">
        <v>0.04</v>
      </c>
      <c r="I59" s="3">
        <v>0.02</v>
      </c>
      <c r="J59" s="3">
        <v>0</v>
      </c>
      <c r="K59" s="3">
        <v>0</v>
      </c>
      <c r="L59" s="3">
        <v>0</v>
      </c>
      <c r="M59" s="3">
        <v>122</v>
      </c>
      <c r="N59" s="3">
        <v>49</v>
      </c>
      <c r="O59" s="3">
        <v>7</v>
      </c>
      <c r="P59" s="3">
        <v>9.4</v>
      </c>
      <c r="Q59" s="3">
        <v>31.6</v>
      </c>
      <c r="R59" s="3">
        <v>0.78</v>
      </c>
      <c r="S59" s="3">
        <v>0</v>
      </c>
      <c r="T59" s="3">
        <v>6.18</v>
      </c>
      <c r="U59" s="3">
        <v>0</v>
      </c>
    </row>
    <row r="60" spans="1:21" ht="21" customHeight="1" x14ac:dyDescent="0.25">
      <c r="A60" s="3" t="s">
        <v>31</v>
      </c>
      <c r="B60" s="3" t="s">
        <v>32</v>
      </c>
      <c r="C60" s="3">
        <v>30</v>
      </c>
      <c r="D60" s="3">
        <v>2.2999999999999998</v>
      </c>
      <c r="E60" s="3">
        <v>0.2</v>
      </c>
      <c r="F60" s="3">
        <v>14.8</v>
      </c>
      <c r="G60" s="3">
        <v>70.3</v>
      </c>
      <c r="H60" s="3">
        <v>0.03</v>
      </c>
      <c r="I60" s="3">
        <v>0.01</v>
      </c>
      <c r="J60" s="3">
        <v>0</v>
      </c>
      <c r="K60" s="3">
        <v>0</v>
      </c>
      <c r="L60" s="3">
        <v>0</v>
      </c>
      <c r="M60" s="3">
        <v>149.69999999999999</v>
      </c>
      <c r="N60" s="3">
        <v>27.9</v>
      </c>
      <c r="O60" s="3">
        <v>6</v>
      </c>
      <c r="P60" s="3">
        <v>4.2</v>
      </c>
      <c r="Q60" s="3">
        <v>19.5</v>
      </c>
      <c r="R60" s="3">
        <v>0.33</v>
      </c>
      <c r="S60" s="3">
        <v>0.96</v>
      </c>
      <c r="T60" s="3">
        <v>1.8</v>
      </c>
      <c r="U60" s="3">
        <v>4.3499999999999996</v>
      </c>
    </row>
    <row r="61" spans="1:21" ht="21" customHeight="1" x14ac:dyDescent="0.25">
      <c r="A61" s="3"/>
      <c r="B61" s="2" t="s">
        <v>34</v>
      </c>
      <c r="C61" s="2">
        <f>SUM(C55:C60)</f>
        <v>637</v>
      </c>
      <c r="D61" s="2">
        <f>SUM(D55:D60)</f>
        <v>24.73</v>
      </c>
      <c r="E61" s="2">
        <f t="shared" ref="E61:U61" si="4">SUM(E55:E60)</f>
        <v>33.730000000000011</v>
      </c>
      <c r="F61" s="2">
        <f t="shared" si="4"/>
        <v>76.87</v>
      </c>
      <c r="G61" s="2">
        <f t="shared" si="4"/>
        <v>691.84999999999991</v>
      </c>
      <c r="H61" s="2">
        <f t="shared" si="4"/>
        <v>0.15</v>
      </c>
      <c r="I61" s="2">
        <f t="shared" si="4"/>
        <v>9.9999999999999992E-2</v>
      </c>
      <c r="J61" s="2">
        <f t="shared" si="4"/>
        <v>23.63</v>
      </c>
      <c r="K61" s="2">
        <f t="shared" si="4"/>
        <v>0.12</v>
      </c>
      <c r="L61" s="2">
        <f t="shared" si="4"/>
        <v>5.16</v>
      </c>
      <c r="M61" s="2">
        <f t="shared" si="4"/>
        <v>582.96</v>
      </c>
      <c r="N61" s="2">
        <f t="shared" si="4"/>
        <v>398.13</v>
      </c>
      <c r="O61" s="2">
        <f t="shared" si="4"/>
        <v>246.44</v>
      </c>
      <c r="P61" s="2">
        <f t="shared" si="4"/>
        <v>60.67</v>
      </c>
      <c r="Q61" s="2">
        <f t="shared" si="4"/>
        <v>281.01</v>
      </c>
      <c r="R61" s="2">
        <f t="shared" si="4"/>
        <v>5.72</v>
      </c>
      <c r="S61" s="2">
        <f t="shared" si="4"/>
        <v>45.870000000000005</v>
      </c>
      <c r="T61" s="2">
        <f t="shared" si="4"/>
        <v>8.6999999999999993</v>
      </c>
      <c r="U61" s="2">
        <f t="shared" si="4"/>
        <v>38.360000000000007</v>
      </c>
    </row>
    <row r="62" spans="1:21" ht="21" customHeight="1" x14ac:dyDescent="0.25">
      <c r="A62" s="3"/>
      <c r="B62" s="5" t="s">
        <v>35</v>
      </c>
      <c r="C62" s="5">
        <f t="shared" ref="C62:U62" si="5">C61+C53</f>
        <v>807</v>
      </c>
      <c r="D62" s="5">
        <f t="shared" si="5"/>
        <v>28.13</v>
      </c>
      <c r="E62" s="5">
        <f t="shared" si="5"/>
        <v>34.930000000000014</v>
      </c>
      <c r="F62" s="5">
        <f t="shared" si="5"/>
        <v>97.17</v>
      </c>
      <c r="G62" s="5">
        <f t="shared" si="5"/>
        <v>796.14999999999986</v>
      </c>
      <c r="H62" s="5">
        <f t="shared" si="5"/>
        <v>0.21</v>
      </c>
      <c r="I62" s="5">
        <f t="shared" si="5"/>
        <v>0.15999999999999998</v>
      </c>
      <c r="J62" s="5">
        <f t="shared" si="5"/>
        <v>28.81</v>
      </c>
      <c r="K62" s="5">
        <f t="shared" si="5"/>
        <v>0.12</v>
      </c>
      <c r="L62" s="5">
        <f t="shared" si="5"/>
        <v>5.3900000000000006</v>
      </c>
      <c r="M62" s="5">
        <f t="shared" si="5"/>
        <v>718.72</v>
      </c>
      <c r="N62" s="5">
        <f t="shared" si="5"/>
        <v>496.14</v>
      </c>
      <c r="O62" s="5">
        <f t="shared" si="5"/>
        <v>330.05</v>
      </c>
      <c r="P62" s="5">
        <f t="shared" si="5"/>
        <v>77.31</v>
      </c>
      <c r="Q62" s="5">
        <f t="shared" si="5"/>
        <v>339.96</v>
      </c>
      <c r="R62" s="5">
        <f t="shared" si="5"/>
        <v>6.88</v>
      </c>
      <c r="S62" s="5">
        <f t="shared" si="5"/>
        <v>49.250000000000007</v>
      </c>
      <c r="T62" s="5">
        <f t="shared" si="5"/>
        <v>9.36</v>
      </c>
      <c r="U62" s="5">
        <f t="shared" si="5"/>
        <v>45.860000000000007</v>
      </c>
    </row>
    <row r="63" spans="1:21" ht="21" customHeight="1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  <c r="U63" s="15"/>
    </row>
    <row r="64" spans="1:21" ht="18.75" x14ac:dyDescent="0.3">
      <c r="A64" s="41" t="s">
        <v>94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spans="1:21" ht="15.75" x14ac:dyDescent="0.25">
      <c r="A65" s="42" t="s">
        <v>0</v>
      </c>
      <c r="B65" s="42" t="s">
        <v>105</v>
      </c>
      <c r="C65" s="43" t="s">
        <v>1</v>
      </c>
      <c r="D65" s="45" t="s">
        <v>106</v>
      </c>
      <c r="E65" s="46"/>
      <c r="F65" s="47"/>
      <c r="G65" s="48" t="s">
        <v>5</v>
      </c>
      <c r="H65" s="50" t="s">
        <v>103</v>
      </c>
      <c r="I65" s="50"/>
      <c r="J65" s="50"/>
      <c r="K65" s="50"/>
      <c r="L65" s="50"/>
      <c r="M65" s="50" t="s">
        <v>104</v>
      </c>
      <c r="N65" s="50"/>
      <c r="O65" s="50"/>
      <c r="P65" s="50"/>
      <c r="Q65" s="50"/>
      <c r="R65" s="50"/>
      <c r="S65" s="50"/>
      <c r="T65" s="50"/>
      <c r="U65" s="50"/>
    </row>
    <row r="66" spans="1:21" ht="30" x14ac:dyDescent="0.25">
      <c r="A66" s="42"/>
      <c r="B66" s="42"/>
      <c r="C66" s="44"/>
      <c r="D66" s="25" t="s">
        <v>2</v>
      </c>
      <c r="E66" s="26" t="s">
        <v>3</v>
      </c>
      <c r="F66" s="26" t="s">
        <v>4</v>
      </c>
      <c r="G66" s="49"/>
      <c r="H66" s="34" t="s">
        <v>6</v>
      </c>
      <c r="I66" s="34" t="s">
        <v>7</v>
      </c>
      <c r="J66" s="34" t="s">
        <v>8</v>
      </c>
      <c r="K66" s="34" t="s">
        <v>9</v>
      </c>
      <c r="L66" s="34" t="s">
        <v>10</v>
      </c>
      <c r="M66" s="34" t="s">
        <v>11</v>
      </c>
      <c r="N66" s="34" t="s">
        <v>12</v>
      </c>
      <c r="O66" s="34" t="s">
        <v>13</v>
      </c>
      <c r="P66" s="34" t="s">
        <v>14</v>
      </c>
      <c r="Q66" s="34" t="s">
        <v>15</v>
      </c>
      <c r="R66" s="34" t="s">
        <v>16</v>
      </c>
      <c r="S66" s="34" t="s">
        <v>17</v>
      </c>
      <c r="T66" s="34" t="s">
        <v>18</v>
      </c>
      <c r="U66" s="34" t="s">
        <v>19</v>
      </c>
    </row>
    <row r="67" spans="1:21" x14ac:dyDescent="0.25">
      <c r="A67" s="2"/>
      <c r="B67" s="2"/>
      <c r="C67" s="34" t="s">
        <v>20</v>
      </c>
      <c r="D67" s="34" t="s">
        <v>20</v>
      </c>
      <c r="E67" s="34" t="s">
        <v>20</v>
      </c>
      <c r="F67" s="34" t="s">
        <v>20</v>
      </c>
      <c r="G67" s="34" t="s">
        <v>21</v>
      </c>
      <c r="H67" s="34" t="s">
        <v>22</v>
      </c>
      <c r="I67" s="34" t="s">
        <v>22</v>
      </c>
      <c r="J67" s="34" t="s">
        <v>23</v>
      </c>
      <c r="K67" s="34" t="s">
        <v>24</v>
      </c>
      <c r="L67" s="34" t="s">
        <v>22</v>
      </c>
      <c r="M67" s="34" t="s">
        <v>22</v>
      </c>
      <c r="N67" s="34" t="s">
        <v>22</v>
      </c>
      <c r="O67" s="34" t="s">
        <v>22</v>
      </c>
      <c r="P67" s="34" t="s">
        <v>22</v>
      </c>
      <c r="Q67" s="34" t="s">
        <v>22</v>
      </c>
      <c r="R67" s="34" t="s">
        <v>22</v>
      </c>
      <c r="S67" s="34" t="s">
        <v>24</v>
      </c>
      <c r="T67" s="34" t="s">
        <v>24</v>
      </c>
      <c r="U67" s="34" t="s">
        <v>24</v>
      </c>
    </row>
    <row r="68" spans="1:21" x14ac:dyDescent="0.25">
      <c r="A68" s="3"/>
      <c r="B68" s="4" t="s">
        <v>49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3"/>
      <c r="B69" s="2" t="s">
        <v>116</v>
      </c>
      <c r="C69" s="6" t="s">
        <v>121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21" customHeight="1" x14ac:dyDescent="0.25">
      <c r="A70" s="3" t="s">
        <v>87</v>
      </c>
      <c r="B70" s="3" t="s">
        <v>88</v>
      </c>
      <c r="C70" s="3">
        <v>150</v>
      </c>
      <c r="D70" s="3">
        <v>6.2</v>
      </c>
      <c r="E70" s="3">
        <v>7.6</v>
      </c>
      <c r="F70" s="3">
        <v>28.2</v>
      </c>
      <c r="G70" s="3">
        <v>206.2</v>
      </c>
      <c r="H70" s="3">
        <v>0.14000000000000001</v>
      </c>
      <c r="I70" s="3">
        <v>0.11</v>
      </c>
      <c r="J70" s="3">
        <v>31.22</v>
      </c>
      <c r="K70" s="3">
        <v>0.1</v>
      </c>
      <c r="L70" s="3">
        <v>0.41</v>
      </c>
      <c r="M70" s="3">
        <v>254.01</v>
      </c>
      <c r="N70" s="3">
        <v>162.16999999999999</v>
      </c>
      <c r="O70" s="3">
        <v>107.34</v>
      </c>
      <c r="P70" s="3">
        <v>36.72</v>
      </c>
      <c r="Q70" s="3">
        <v>139.54</v>
      </c>
      <c r="R70" s="3">
        <v>0.99</v>
      </c>
      <c r="S70" s="3">
        <v>38.71</v>
      </c>
      <c r="T70" s="3">
        <v>2.33</v>
      </c>
      <c r="U70" s="3">
        <v>26.31</v>
      </c>
    </row>
    <row r="71" spans="1:21" ht="21" customHeight="1" x14ac:dyDescent="0.25">
      <c r="A71" s="3" t="s">
        <v>85</v>
      </c>
      <c r="B71" s="3" t="s">
        <v>86</v>
      </c>
      <c r="C71" s="3">
        <v>150</v>
      </c>
      <c r="D71" s="3">
        <v>0.1</v>
      </c>
      <c r="E71" s="3">
        <v>0</v>
      </c>
      <c r="F71" s="3">
        <v>0</v>
      </c>
      <c r="G71" s="3">
        <v>1.1000000000000001</v>
      </c>
      <c r="H71" s="3">
        <v>0</v>
      </c>
      <c r="I71" s="3">
        <v>0.01</v>
      </c>
      <c r="J71" s="3">
        <v>0.23</v>
      </c>
      <c r="K71" s="3">
        <v>0</v>
      </c>
      <c r="L71" s="3">
        <v>0.03</v>
      </c>
      <c r="M71" s="3">
        <v>0.47</v>
      </c>
      <c r="N71" s="3">
        <v>15.44</v>
      </c>
      <c r="O71" s="3">
        <v>49.47</v>
      </c>
      <c r="P71" s="3">
        <v>2.87</v>
      </c>
      <c r="Q71" s="3">
        <v>5.38</v>
      </c>
      <c r="R71" s="3">
        <v>0.54</v>
      </c>
      <c r="S71" s="3">
        <v>0</v>
      </c>
      <c r="T71" s="3">
        <v>0</v>
      </c>
      <c r="U71" s="3">
        <v>0</v>
      </c>
    </row>
    <row r="72" spans="1:21" ht="21" customHeight="1" x14ac:dyDescent="0.25">
      <c r="A72" s="3"/>
      <c r="B72" s="2" t="s">
        <v>117</v>
      </c>
      <c r="C72" s="2">
        <v>300</v>
      </c>
      <c r="D72" s="2">
        <v>6.3</v>
      </c>
      <c r="E72" s="2">
        <v>7.6</v>
      </c>
      <c r="F72" s="2">
        <v>28.2</v>
      </c>
      <c r="G72" s="2">
        <v>207.3</v>
      </c>
      <c r="H72" s="2">
        <v>0.14000000000000001</v>
      </c>
      <c r="I72" s="2">
        <v>0.12</v>
      </c>
      <c r="J72" s="2">
        <v>31.45</v>
      </c>
      <c r="K72" s="2">
        <v>0.1</v>
      </c>
      <c r="L72" s="2">
        <v>0.44</v>
      </c>
      <c r="M72" s="2">
        <v>254.48</v>
      </c>
      <c r="N72" s="2">
        <v>177.61</v>
      </c>
      <c r="O72" s="2">
        <v>156.81</v>
      </c>
      <c r="P72" s="2">
        <v>39.590000000000003</v>
      </c>
      <c r="Q72" s="2">
        <v>144.91999999999999</v>
      </c>
      <c r="R72" s="2">
        <v>1.53</v>
      </c>
      <c r="S72" s="2">
        <v>38.71</v>
      </c>
      <c r="T72" s="2">
        <v>2.33</v>
      </c>
      <c r="U72" s="2">
        <v>26.31</v>
      </c>
    </row>
    <row r="73" spans="1:21" ht="21" customHeight="1" x14ac:dyDescent="0.25">
      <c r="A73" s="3"/>
      <c r="B73" s="2" t="s">
        <v>115</v>
      </c>
      <c r="C73" s="6" t="s">
        <v>121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47.25" customHeight="1" x14ac:dyDescent="0.25">
      <c r="A74" s="7" t="s">
        <v>143</v>
      </c>
      <c r="B74" s="17" t="s">
        <v>146</v>
      </c>
      <c r="C74" s="3">
        <v>100</v>
      </c>
      <c r="D74" s="3">
        <v>1.37</v>
      </c>
      <c r="E74" s="3">
        <v>10.15</v>
      </c>
      <c r="F74" s="3">
        <v>6.03</v>
      </c>
      <c r="G74" s="3">
        <v>120.9</v>
      </c>
      <c r="H74" s="3">
        <v>0.02</v>
      </c>
      <c r="I74" s="3">
        <v>0.03</v>
      </c>
      <c r="J74" s="3">
        <v>241.63</v>
      </c>
      <c r="K74" s="3">
        <v>0</v>
      </c>
      <c r="L74" s="3">
        <v>11</v>
      </c>
      <c r="M74" s="3">
        <v>111</v>
      </c>
      <c r="N74" s="3">
        <v>221</v>
      </c>
      <c r="O74" s="3">
        <v>35</v>
      </c>
      <c r="P74" s="3">
        <v>17</v>
      </c>
      <c r="Q74" s="3">
        <v>27</v>
      </c>
      <c r="R74" s="3">
        <v>0.8</v>
      </c>
      <c r="S74" s="3">
        <v>16.440000000000001</v>
      </c>
      <c r="T74" s="3">
        <v>0.3</v>
      </c>
      <c r="U74" s="3">
        <v>18.3</v>
      </c>
    </row>
    <row r="75" spans="1:21" ht="26.25" customHeight="1" x14ac:dyDescent="0.25">
      <c r="A75" s="3" t="s">
        <v>50</v>
      </c>
      <c r="B75" s="3" t="s">
        <v>51</v>
      </c>
      <c r="C75" s="3">
        <v>180</v>
      </c>
      <c r="D75" s="3">
        <v>3.69</v>
      </c>
      <c r="E75" s="3">
        <v>6.37</v>
      </c>
      <c r="F75" s="3">
        <v>23.79</v>
      </c>
      <c r="G75" s="3">
        <v>167.3</v>
      </c>
      <c r="H75" s="3">
        <v>0.14000000000000001</v>
      </c>
      <c r="I75" s="3">
        <v>0.12</v>
      </c>
      <c r="J75" s="3">
        <v>28.55</v>
      </c>
      <c r="K75" s="3">
        <v>0.11</v>
      </c>
      <c r="L75" s="3">
        <v>12</v>
      </c>
      <c r="M75" s="3">
        <v>195</v>
      </c>
      <c r="N75" s="3">
        <v>750</v>
      </c>
      <c r="O75" s="3">
        <v>47</v>
      </c>
      <c r="P75" s="3">
        <v>34</v>
      </c>
      <c r="Q75" s="3">
        <v>101</v>
      </c>
      <c r="R75" s="3">
        <v>1.2</v>
      </c>
      <c r="S75" s="3">
        <v>34.15</v>
      </c>
      <c r="T75" s="3">
        <v>1</v>
      </c>
      <c r="U75" s="3">
        <v>51.35</v>
      </c>
    </row>
    <row r="76" spans="1:21" ht="26.25" customHeight="1" x14ac:dyDescent="0.25">
      <c r="A76" s="7" t="s">
        <v>130</v>
      </c>
      <c r="B76" s="7" t="s">
        <v>128</v>
      </c>
      <c r="C76" s="32" t="s">
        <v>129</v>
      </c>
      <c r="D76" s="3">
        <v>13.8</v>
      </c>
      <c r="E76" s="3">
        <v>14.8</v>
      </c>
      <c r="F76" s="3">
        <v>3.9</v>
      </c>
      <c r="G76" s="3">
        <v>211</v>
      </c>
      <c r="H76" s="3">
        <v>0.1</v>
      </c>
      <c r="I76" s="3">
        <v>0</v>
      </c>
      <c r="J76" s="3">
        <v>0</v>
      </c>
      <c r="K76" s="3">
        <v>0</v>
      </c>
      <c r="L76" s="3">
        <v>1.5</v>
      </c>
      <c r="M76" s="3">
        <v>0</v>
      </c>
      <c r="N76" s="3">
        <v>0</v>
      </c>
      <c r="O76" s="3">
        <v>26.4</v>
      </c>
      <c r="P76" s="3">
        <v>16.600000000000001</v>
      </c>
      <c r="Q76" s="3">
        <v>115.3</v>
      </c>
      <c r="R76" s="3">
        <v>0.9</v>
      </c>
      <c r="S76" s="3">
        <v>0</v>
      </c>
      <c r="T76" s="3">
        <v>0</v>
      </c>
      <c r="U76" s="3">
        <v>0</v>
      </c>
    </row>
    <row r="77" spans="1:21" ht="23.25" customHeight="1" x14ac:dyDescent="0.25">
      <c r="A77" s="3" t="s">
        <v>52</v>
      </c>
      <c r="B77" s="3" t="s">
        <v>61</v>
      </c>
      <c r="C77" s="3">
        <v>200</v>
      </c>
      <c r="D77" s="3">
        <v>3.9</v>
      </c>
      <c r="E77" s="3">
        <v>2.9</v>
      </c>
      <c r="F77" s="3">
        <v>11.2</v>
      </c>
      <c r="G77" s="3">
        <v>86</v>
      </c>
      <c r="H77" s="3">
        <v>0.03</v>
      </c>
      <c r="I77" s="3">
        <v>0.13</v>
      </c>
      <c r="J77" s="3">
        <v>13.29</v>
      </c>
      <c r="K77" s="3">
        <v>0</v>
      </c>
      <c r="L77" s="3">
        <v>0.52</v>
      </c>
      <c r="M77" s="3">
        <v>38.549999999999997</v>
      </c>
      <c r="N77" s="3">
        <v>183.98</v>
      </c>
      <c r="O77" s="3">
        <v>148.32</v>
      </c>
      <c r="P77" s="3">
        <v>30.67</v>
      </c>
      <c r="Q77" s="3">
        <v>106.79</v>
      </c>
      <c r="R77" s="3">
        <v>1.06</v>
      </c>
      <c r="S77" s="3">
        <v>9</v>
      </c>
      <c r="T77" s="3">
        <v>1.76</v>
      </c>
      <c r="U77" s="3">
        <v>20</v>
      </c>
    </row>
    <row r="78" spans="1:21" ht="21" customHeight="1" x14ac:dyDescent="0.25">
      <c r="A78" s="3" t="s">
        <v>31</v>
      </c>
      <c r="B78" s="3" t="s">
        <v>33</v>
      </c>
      <c r="C78" s="3">
        <v>20</v>
      </c>
      <c r="D78" s="3">
        <v>1.3</v>
      </c>
      <c r="E78" s="3">
        <v>0.2</v>
      </c>
      <c r="F78" s="3">
        <v>6.7</v>
      </c>
      <c r="G78" s="3">
        <v>34.200000000000003</v>
      </c>
      <c r="H78" s="3">
        <v>0.04</v>
      </c>
      <c r="I78" s="3">
        <v>0.02</v>
      </c>
      <c r="J78" s="3">
        <v>0</v>
      </c>
      <c r="K78" s="3">
        <v>0</v>
      </c>
      <c r="L78" s="3">
        <v>0</v>
      </c>
      <c r="M78" s="3">
        <v>122</v>
      </c>
      <c r="N78" s="3">
        <v>49</v>
      </c>
      <c r="O78" s="3">
        <v>7</v>
      </c>
      <c r="P78" s="3">
        <v>9.4</v>
      </c>
      <c r="Q78" s="3">
        <v>31.6</v>
      </c>
      <c r="R78" s="3">
        <v>0.78</v>
      </c>
      <c r="S78" s="3">
        <v>0</v>
      </c>
      <c r="T78" s="3">
        <v>6.18</v>
      </c>
      <c r="U78" s="3">
        <v>0</v>
      </c>
    </row>
    <row r="79" spans="1:21" ht="21" customHeight="1" x14ac:dyDescent="0.25">
      <c r="A79" s="3" t="s">
        <v>31</v>
      </c>
      <c r="B79" s="3" t="s">
        <v>32</v>
      </c>
      <c r="C79" s="3">
        <v>30</v>
      </c>
      <c r="D79" s="3">
        <v>2.2999999999999998</v>
      </c>
      <c r="E79" s="3">
        <v>0.2</v>
      </c>
      <c r="F79" s="3">
        <v>14.8</v>
      </c>
      <c r="G79" s="3">
        <v>70.3</v>
      </c>
      <c r="H79" s="3">
        <v>0.03</v>
      </c>
      <c r="I79" s="3">
        <v>0.01</v>
      </c>
      <c r="J79" s="3">
        <v>0</v>
      </c>
      <c r="K79" s="3">
        <v>0</v>
      </c>
      <c r="L79" s="3">
        <v>0</v>
      </c>
      <c r="M79" s="3">
        <v>149.69999999999999</v>
      </c>
      <c r="N79" s="3">
        <v>27.9</v>
      </c>
      <c r="O79" s="3">
        <v>6</v>
      </c>
      <c r="P79" s="3">
        <v>4.2</v>
      </c>
      <c r="Q79" s="3">
        <v>19.5</v>
      </c>
      <c r="R79" s="3">
        <v>0.33</v>
      </c>
      <c r="S79" s="3">
        <v>0.96</v>
      </c>
      <c r="T79" s="3">
        <v>1.8</v>
      </c>
      <c r="U79" s="3">
        <v>4.3499999999999996</v>
      </c>
    </row>
    <row r="80" spans="1:21" ht="21" customHeight="1" x14ac:dyDescent="0.25">
      <c r="A80" s="3"/>
      <c r="B80" s="2" t="s">
        <v>34</v>
      </c>
      <c r="C80" s="2">
        <v>630</v>
      </c>
      <c r="D80" s="2">
        <f>SUM(D74:D79)</f>
        <v>26.36</v>
      </c>
      <c r="E80" s="2">
        <f t="shared" ref="E80:U80" si="6">SUM(E74:E79)</f>
        <v>34.620000000000005</v>
      </c>
      <c r="F80" s="2">
        <f t="shared" si="6"/>
        <v>66.42</v>
      </c>
      <c r="G80" s="2">
        <f t="shared" si="6"/>
        <v>689.7</v>
      </c>
      <c r="H80" s="2">
        <f t="shared" si="6"/>
        <v>0.36</v>
      </c>
      <c r="I80" s="2">
        <f t="shared" si="6"/>
        <v>0.31000000000000005</v>
      </c>
      <c r="J80" s="2">
        <f t="shared" si="6"/>
        <v>283.47000000000003</v>
      </c>
      <c r="K80" s="2">
        <f t="shared" si="6"/>
        <v>0.11</v>
      </c>
      <c r="L80" s="2">
        <f t="shared" si="6"/>
        <v>25.02</v>
      </c>
      <c r="M80" s="2">
        <f t="shared" si="6"/>
        <v>616.25</v>
      </c>
      <c r="N80" s="2">
        <f t="shared" si="6"/>
        <v>1231.8800000000001</v>
      </c>
      <c r="O80" s="2">
        <f t="shared" si="6"/>
        <v>269.72000000000003</v>
      </c>
      <c r="P80" s="2">
        <f t="shared" si="6"/>
        <v>111.87</v>
      </c>
      <c r="Q80" s="2">
        <f t="shared" si="6"/>
        <v>401.19000000000005</v>
      </c>
      <c r="R80" s="2">
        <f t="shared" si="6"/>
        <v>5.07</v>
      </c>
      <c r="S80" s="2">
        <f t="shared" si="6"/>
        <v>60.550000000000004</v>
      </c>
      <c r="T80" s="2">
        <f t="shared" si="6"/>
        <v>11.040000000000001</v>
      </c>
      <c r="U80" s="2">
        <f t="shared" si="6"/>
        <v>94</v>
      </c>
    </row>
    <row r="81" spans="1:21" ht="21" customHeight="1" x14ac:dyDescent="0.25">
      <c r="A81" s="3"/>
      <c r="B81" s="5" t="s">
        <v>35</v>
      </c>
      <c r="C81" s="5">
        <f>C80+C72</f>
        <v>930</v>
      </c>
      <c r="D81" s="5">
        <f t="shared" ref="D81:U81" si="7">D80+D72</f>
        <v>32.659999999999997</v>
      </c>
      <c r="E81" s="5">
        <f t="shared" si="7"/>
        <v>42.220000000000006</v>
      </c>
      <c r="F81" s="5">
        <f t="shared" si="7"/>
        <v>94.62</v>
      </c>
      <c r="G81" s="5">
        <f t="shared" si="7"/>
        <v>897</v>
      </c>
      <c r="H81" s="5">
        <f t="shared" si="7"/>
        <v>0.5</v>
      </c>
      <c r="I81" s="5">
        <f t="shared" si="7"/>
        <v>0.43000000000000005</v>
      </c>
      <c r="J81" s="5">
        <f t="shared" si="7"/>
        <v>314.92</v>
      </c>
      <c r="K81" s="5">
        <f t="shared" si="7"/>
        <v>0.21000000000000002</v>
      </c>
      <c r="L81" s="5">
        <f t="shared" si="7"/>
        <v>25.46</v>
      </c>
      <c r="M81" s="5">
        <f t="shared" si="7"/>
        <v>870.73</v>
      </c>
      <c r="N81" s="5">
        <f t="shared" si="7"/>
        <v>1409.4900000000002</v>
      </c>
      <c r="O81" s="5">
        <f t="shared" si="7"/>
        <v>426.53000000000003</v>
      </c>
      <c r="P81" s="5">
        <f t="shared" si="7"/>
        <v>151.46</v>
      </c>
      <c r="Q81" s="5">
        <f t="shared" si="7"/>
        <v>546.11</v>
      </c>
      <c r="R81" s="5">
        <f t="shared" si="7"/>
        <v>6.6000000000000005</v>
      </c>
      <c r="S81" s="5">
        <f t="shared" si="7"/>
        <v>99.26</v>
      </c>
      <c r="T81" s="5">
        <f t="shared" si="7"/>
        <v>13.370000000000001</v>
      </c>
      <c r="U81" s="5">
        <f t="shared" si="7"/>
        <v>120.31</v>
      </c>
    </row>
    <row r="82" spans="1:21" ht="21" customHeight="1" x14ac:dyDescent="0.2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  <c r="U82" s="15"/>
    </row>
    <row r="83" spans="1:21" ht="18.75" x14ac:dyDescent="0.3">
      <c r="A83" s="41" t="s">
        <v>95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</row>
    <row r="84" spans="1:21" ht="15.75" x14ac:dyDescent="0.25">
      <c r="A84" s="42" t="s">
        <v>0</v>
      </c>
      <c r="B84" s="42" t="s">
        <v>105</v>
      </c>
      <c r="C84" s="43" t="s">
        <v>1</v>
      </c>
      <c r="D84" s="45" t="s">
        <v>106</v>
      </c>
      <c r="E84" s="46"/>
      <c r="F84" s="47"/>
      <c r="G84" s="48" t="s">
        <v>5</v>
      </c>
      <c r="H84" s="50" t="s">
        <v>103</v>
      </c>
      <c r="I84" s="50"/>
      <c r="J84" s="50"/>
      <c r="K84" s="50"/>
      <c r="L84" s="50"/>
      <c r="M84" s="50" t="s">
        <v>104</v>
      </c>
      <c r="N84" s="50"/>
      <c r="O84" s="50"/>
      <c r="P84" s="50"/>
      <c r="Q84" s="50"/>
      <c r="R84" s="50"/>
      <c r="S84" s="50"/>
      <c r="T84" s="50"/>
      <c r="U84" s="50"/>
    </row>
    <row r="85" spans="1:21" ht="30" x14ac:dyDescent="0.25">
      <c r="A85" s="42"/>
      <c r="B85" s="42"/>
      <c r="C85" s="44"/>
      <c r="D85" s="25" t="s">
        <v>2</v>
      </c>
      <c r="E85" s="26" t="s">
        <v>3</v>
      </c>
      <c r="F85" s="26" t="s">
        <v>4</v>
      </c>
      <c r="G85" s="49"/>
      <c r="H85" s="34" t="s">
        <v>6</v>
      </c>
      <c r="I85" s="34" t="s">
        <v>7</v>
      </c>
      <c r="J85" s="34" t="s">
        <v>8</v>
      </c>
      <c r="K85" s="34" t="s">
        <v>9</v>
      </c>
      <c r="L85" s="34" t="s">
        <v>10</v>
      </c>
      <c r="M85" s="34" t="s">
        <v>11</v>
      </c>
      <c r="N85" s="34" t="s">
        <v>12</v>
      </c>
      <c r="O85" s="34" t="s">
        <v>13</v>
      </c>
      <c r="P85" s="34" t="s">
        <v>14</v>
      </c>
      <c r="Q85" s="34" t="s">
        <v>15</v>
      </c>
      <c r="R85" s="34" t="s">
        <v>16</v>
      </c>
      <c r="S85" s="34" t="s">
        <v>17</v>
      </c>
      <c r="T85" s="34" t="s">
        <v>18</v>
      </c>
      <c r="U85" s="34" t="s">
        <v>19</v>
      </c>
    </row>
    <row r="86" spans="1:21" x14ac:dyDescent="0.25">
      <c r="A86" s="2"/>
      <c r="B86" s="2"/>
      <c r="C86" s="34" t="s">
        <v>20</v>
      </c>
      <c r="D86" s="34" t="s">
        <v>20</v>
      </c>
      <c r="E86" s="34" t="s">
        <v>20</v>
      </c>
      <c r="F86" s="34" t="s">
        <v>20</v>
      </c>
      <c r="G86" s="34" t="s">
        <v>21</v>
      </c>
      <c r="H86" s="34" t="s">
        <v>22</v>
      </c>
      <c r="I86" s="34" t="s">
        <v>22</v>
      </c>
      <c r="J86" s="34" t="s">
        <v>23</v>
      </c>
      <c r="K86" s="34" t="s">
        <v>24</v>
      </c>
      <c r="L86" s="34" t="s">
        <v>22</v>
      </c>
      <c r="M86" s="34" t="s">
        <v>22</v>
      </c>
      <c r="N86" s="34" t="s">
        <v>22</v>
      </c>
      <c r="O86" s="34" t="s">
        <v>22</v>
      </c>
      <c r="P86" s="34" t="s">
        <v>22</v>
      </c>
      <c r="Q86" s="34" t="s">
        <v>22</v>
      </c>
      <c r="R86" s="34" t="s">
        <v>22</v>
      </c>
      <c r="S86" s="34" t="s">
        <v>24</v>
      </c>
      <c r="T86" s="34" t="s">
        <v>24</v>
      </c>
      <c r="U86" s="34" t="s">
        <v>24</v>
      </c>
    </row>
    <row r="87" spans="1:21" ht="19.5" customHeight="1" x14ac:dyDescent="0.25">
      <c r="A87" s="3"/>
      <c r="B87" s="4" t="s">
        <v>54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3"/>
      <c r="B88" s="2" t="s">
        <v>116</v>
      </c>
      <c r="C88" s="6" t="s">
        <v>121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21" customHeight="1" x14ac:dyDescent="0.25">
      <c r="A89" s="3" t="s">
        <v>43</v>
      </c>
      <c r="B89" s="3" t="s">
        <v>44</v>
      </c>
      <c r="C89" s="3">
        <v>150</v>
      </c>
      <c r="D89" s="3">
        <v>5.3</v>
      </c>
      <c r="E89" s="3">
        <v>4.9000000000000004</v>
      </c>
      <c r="F89" s="3">
        <v>32.799999999999997</v>
      </c>
      <c r="G89" s="3">
        <v>196.8</v>
      </c>
      <c r="H89" s="3">
        <v>0.06</v>
      </c>
      <c r="I89" s="3">
        <v>0.02</v>
      </c>
      <c r="J89" s="3">
        <v>18.36</v>
      </c>
      <c r="K89" s="3">
        <v>0.09</v>
      </c>
      <c r="L89" s="3">
        <v>0</v>
      </c>
      <c r="M89" s="3">
        <v>149.04</v>
      </c>
      <c r="N89" s="3">
        <v>53.8</v>
      </c>
      <c r="O89" s="3">
        <v>105.83</v>
      </c>
      <c r="P89" s="3">
        <v>7.19</v>
      </c>
      <c r="Q89" s="3">
        <v>40.700000000000003</v>
      </c>
      <c r="R89" s="3">
        <v>0.73</v>
      </c>
      <c r="S89" s="3">
        <v>20.77</v>
      </c>
      <c r="T89" s="3">
        <v>0.06</v>
      </c>
      <c r="U89" s="3">
        <v>11.92</v>
      </c>
    </row>
    <row r="90" spans="1:21" ht="21" customHeight="1" x14ac:dyDescent="0.25">
      <c r="A90" s="3" t="s">
        <v>52</v>
      </c>
      <c r="B90" s="3" t="s">
        <v>53</v>
      </c>
      <c r="C90" s="3">
        <v>150</v>
      </c>
      <c r="D90" s="3">
        <v>0.1</v>
      </c>
      <c r="E90" s="3">
        <v>0</v>
      </c>
      <c r="F90" s="3">
        <v>4.8</v>
      </c>
      <c r="G90" s="3">
        <v>20.100000000000001</v>
      </c>
      <c r="H90" s="3">
        <v>0</v>
      </c>
      <c r="I90" s="3">
        <v>0.01</v>
      </c>
      <c r="J90" s="3">
        <v>0.23</v>
      </c>
      <c r="K90" s="3">
        <v>0</v>
      </c>
      <c r="L90" s="3">
        <v>0.03</v>
      </c>
      <c r="M90" s="3">
        <v>0.51</v>
      </c>
      <c r="N90" s="3">
        <v>15.57</v>
      </c>
      <c r="O90" s="3">
        <v>49.56</v>
      </c>
      <c r="P90" s="3">
        <v>2.87</v>
      </c>
      <c r="Q90" s="3">
        <v>5.38</v>
      </c>
      <c r="R90" s="3">
        <v>0.55000000000000004</v>
      </c>
      <c r="S90" s="3">
        <v>0</v>
      </c>
      <c r="T90" s="3">
        <v>0</v>
      </c>
      <c r="U90" s="3">
        <v>0</v>
      </c>
    </row>
    <row r="91" spans="1:21" ht="21" customHeight="1" x14ac:dyDescent="0.25">
      <c r="A91" s="3"/>
      <c r="B91" s="2" t="s">
        <v>117</v>
      </c>
      <c r="C91" s="2">
        <v>300</v>
      </c>
      <c r="D91" s="2">
        <v>5.4</v>
      </c>
      <c r="E91" s="2">
        <v>4.9000000000000004</v>
      </c>
      <c r="F91" s="2">
        <v>37.6</v>
      </c>
      <c r="G91" s="2">
        <v>216.9</v>
      </c>
      <c r="H91" s="2">
        <v>0.06</v>
      </c>
      <c r="I91" s="2">
        <v>0.03</v>
      </c>
      <c r="J91" s="2">
        <v>18.59</v>
      </c>
      <c r="K91" s="2">
        <v>0.09</v>
      </c>
      <c r="L91" s="2">
        <v>0.03</v>
      </c>
      <c r="M91" s="2">
        <v>149.55000000000001</v>
      </c>
      <c r="N91" s="2">
        <v>69.37</v>
      </c>
      <c r="O91" s="2">
        <v>155.38999999999999</v>
      </c>
      <c r="P91" s="2">
        <v>10.06</v>
      </c>
      <c r="Q91" s="2">
        <v>46.08</v>
      </c>
      <c r="R91" s="2">
        <v>1.28</v>
      </c>
      <c r="S91" s="2">
        <v>20.77</v>
      </c>
      <c r="T91" s="2">
        <v>0.06</v>
      </c>
      <c r="U91" s="2">
        <v>11.92</v>
      </c>
    </row>
    <row r="92" spans="1:21" ht="21" customHeight="1" x14ac:dyDescent="0.25">
      <c r="A92" s="3"/>
      <c r="B92" s="2" t="s">
        <v>115</v>
      </c>
      <c r="C92" s="6" t="s">
        <v>121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6" customHeight="1" x14ac:dyDescent="0.25">
      <c r="A93" s="7" t="s">
        <v>26</v>
      </c>
      <c r="B93" s="17" t="s">
        <v>75</v>
      </c>
      <c r="C93" s="3">
        <v>100</v>
      </c>
      <c r="D93" s="3">
        <v>0.91</v>
      </c>
      <c r="E93" s="3">
        <v>10.17</v>
      </c>
      <c r="F93" s="3">
        <v>7.15</v>
      </c>
      <c r="G93" s="3">
        <v>123.8</v>
      </c>
      <c r="H93" s="3">
        <v>0.04</v>
      </c>
      <c r="I93" s="3">
        <v>0.03</v>
      </c>
      <c r="J93" s="3">
        <v>732.9</v>
      </c>
      <c r="K93" s="3">
        <v>0</v>
      </c>
      <c r="L93" s="3">
        <v>2</v>
      </c>
      <c r="M93" s="3">
        <v>114</v>
      </c>
      <c r="N93" s="3">
        <v>170</v>
      </c>
      <c r="O93" s="3">
        <v>19</v>
      </c>
      <c r="P93" s="3">
        <v>22</v>
      </c>
      <c r="Q93" s="3">
        <v>32</v>
      </c>
      <c r="R93" s="3">
        <v>1</v>
      </c>
      <c r="S93" s="3">
        <v>16.98</v>
      </c>
      <c r="T93" s="3">
        <v>0.2</v>
      </c>
      <c r="U93" s="3">
        <v>35.950000000000003</v>
      </c>
    </row>
    <row r="94" spans="1:21" ht="27.75" customHeight="1" x14ac:dyDescent="0.25">
      <c r="A94" s="7" t="s">
        <v>55</v>
      </c>
      <c r="B94" s="7" t="s">
        <v>71</v>
      </c>
      <c r="C94" s="32" t="s">
        <v>123</v>
      </c>
      <c r="D94" s="3">
        <v>16.86</v>
      </c>
      <c r="E94" s="3">
        <v>16.22</v>
      </c>
      <c r="F94" s="3">
        <v>42.44</v>
      </c>
      <c r="G94" s="3">
        <v>383.1</v>
      </c>
      <c r="H94" s="3">
        <v>7.0000000000000007E-2</v>
      </c>
      <c r="I94" s="3">
        <v>0.13</v>
      </c>
      <c r="J94" s="3">
        <v>287.76</v>
      </c>
      <c r="K94" s="3">
        <v>0.11</v>
      </c>
      <c r="L94" s="3">
        <v>0</v>
      </c>
      <c r="M94" s="3">
        <v>304</v>
      </c>
      <c r="N94" s="3">
        <v>295</v>
      </c>
      <c r="O94" s="3">
        <v>128</v>
      </c>
      <c r="P94" s="3">
        <v>48</v>
      </c>
      <c r="Q94" s="3">
        <v>213</v>
      </c>
      <c r="R94" s="3">
        <v>2.4</v>
      </c>
      <c r="S94" s="3">
        <v>42.53</v>
      </c>
      <c r="T94" s="3">
        <v>8.1</v>
      </c>
      <c r="U94" s="3">
        <v>89.91</v>
      </c>
    </row>
    <row r="95" spans="1:21" ht="21" customHeight="1" x14ac:dyDescent="0.25">
      <c r="A95" s="3" t="s">
        <v>29</v>
      </c>
      <c r="B95" s="3" t="s">
        <v>72</v>
      </c>
      <c r="C95" s="3">
        <v>200</v>
      </c>
      <c r="D95" s="3">
        <v>0.98</v>
      </c>
      <c r="E95" s="3">
        <v>0.05</v>
      </c>
      <c r="F95" s="3">
        <v>15.64</v>
      </c>
      <c r="G95" s="3">
        <v>66.900000000000006</v>
      </c>
      <c r="H95" s="3">
        <v>0.01</v>
      </c>
      <c r="I95" s="3">
        <v>0.03</v>
      </c>
      <c r="J95" s="3">
        <v>69.959999999999994</v>
      </c>
      <c r="K95" s="3">
        <v>0</v>
      </c>
      <c r="L95" s="3">
        <v>0</v>
      </c>
      <c r="M95" s="3">
        <v>3</v>
      </c>
      <c r="N95" s="3">
        <v>285</v>
      </c>
      <c r="O95" s="3">
        <v>90</v>
      </c>
      <c r="P95" s="3">
        <v>18</v>
      </c>
      <c r="Q95" s="3">
        <v>25</v>
      </c>
      <c r="R95" s="3">
        <v>0.6</v>
      </c>
      <c r="S95" s="3">
        <v>0</v>
      </c>
      <c r="T95" s="3">
        <v>0</v>
      </c>
      <c r="U95" s="3">
        <v>0</v>
      </c>
    </row>
    <row r="96" spans="1:21" ht="21" customHeight="1" x14ac:dyDescent="0.25">
      <c r="A96" s="3" t="s">
        <v>31</v>
      </c>
      <c r="B96" s="3" t="s">
        <v>33</v>
      </c>
      <c r="C96" s="3">
        <v>20</v>
      </c>
      <c r="D96" s="3">
        <v>1.3</v>
      </c>
      <c r="E96" s="3">
        <v>0.2</v>
      </c>
      <c r="F96" s="3">
        <v>6.7</v>
      </c>
      <c r="G96" s="3">
        <v>34.200000000000003</v>
      </c>
      <c r="H96" s="3">
        <v>0.04</v>
      </c>
      <c r="I96" s="3">
        <v>0.02</v>
      </c>
      <c r="J96" s="3">
        <v>0</v>
      </c>
      <c r="K96" s="3">
        <v>0</v>
      </c>
      <c r="L96" s="3">
        <v>0</v>
      </c>
      <c r="M96" s="3">
        <v>122</v>
      </c>
      <c r="N96" s="3">
        <v>49</v>
      </c>
      <c r="O96" s="3">
        <v>7</v>
      </c>
      <c r="P96" s="3">
        <v>9.4</v>
      </c>
      <c r="Q96" s="3">
        <v>31.6</v>
      </c>
      <c r="R96" s="3">
        <v>0.78</v>
      </c>
      <c r="S96" s="3">
        <v>0</v>
      </c>
      <c r="T96" s="3">
        <v>6.18</v>
      </c>
      <c r="U96" s="3">
        <v>0</v>
      </c>
    </row>
    <row r="97" spans="1:26" ht="21" customHeight="1" x14ac:dyDescent="0.25">
      <c r="A97" s="3" t="s">
        <v>31</v>
      </c>
      <c r="B97" s="3" t="s">
        <v>32</v>
      </c>
      <c r="C97" s="3">
        <v>30</v>
      </c>
      <c r="D97" s="3">
        <v>2.2999999999999998</v>
      </c>
      <c r="E97" s="3">
        <v>0.2</v>
      </c>
      <c r="F97" s="3">
        <v>14.8</v>
      </c>
      <c r="G97" s="3">
        <v>70.3</v>
      </c>
      <c r="H97" s="3">
        <v>0.03</v>
      </c>
      <c r="I97" s="3">
        <v>0.01</v>
      </c>
      <c r="J97" s="3">
        <v>0</v>
      </c>
      <c r="K97" s="3">
        <v>0</v>
      </c>
      <c r="L97" s="3">
        <v>0</v>
      </c>
      <c r="M97" s="3">
        <v>149.69999999999999</v>
      </c>
      <c r="N97" s="3">
        <v>27.9</v>
      </c>
      <c r="O97" s="3">
        <v>6</v>
      </c>
      <c r="P97" s="3">
        <v>4.2</v>
      </c>
      <c r="Q97" s="3">
        <v>19.5</v>
      </c>
      <c r="R97" s="3">
        <v>0.33</v>
      </c>
      <c r="S97" s="3">
        <v>0.96</v>
      </c>
      <c r="T97" s="3">
        <v>1.8</v>
      </c>
      <c r="U97" s="3">
        <v>4.3499999999999996</v>
      </c>
    </row>
    <row r="98" spans="1:26" ht="21" customHeight="1" x14ac:dyDescent="0.25">
      <c r="A98" s="3"/>
      <c r="B98" s="2" t="s">
        <v>34</v>
      </c>
      <c r="C98" s="2">
        <v>570</v>
      </c>
      <c r="D98" s="2">
        <f>SUM(D93:D97)</f>
        <v>22.35</v>
      </c>
      <c r="E98" s="2">
        <f t="shared" ref="E98:U98" si="8">SUM(E93:E97)</f>
        <v>26.84</v>
      </c>
      <c r="F98" s="2">
        <f t="shared" si="8"/>
        <v>86.72999999999999</v>
      </c>
      <c r="G98" s="2">
        <f t="shared" si="8"/>
        <v>678.30000000000007</v>
      </c>
      <c r="H98" s="2">
        <f t="shared" si="8"/>
        <v>0.19</v>
      </c>
      <c r="I98" s="2">
        <f t="shared" si="8"/>
        <v>0.22</v>
      </c>
      <c r="J98" s="2">
        <f t="shared" si="8"/>
        <v>1090.6199999999999</v>
      </c>
      <c r="K98" s="2">
        <f t="shared" si="8"/>
        <v>0.11</v>
      </c>
      <c r="L98" s="2">
        <f t="shared" si="8"/>
        <v>2</v>
      </c>
      <c r="M98" s="2">
        <f t="shared" si="8"/>
        <v>692.7</v>
      </c>
      <c r="N98" s="2">
        <f t="shared" si="8"/>
        <v>826.9</v>
      </c>
      <c r="O98" s="2">
        <f t="shared" si="8"/>
        <v>250</v>
      </c>
      <c r="P98" s="2">
        <f t="shared" si="8"/>
        <v>101.60000000000001</v>
      </c>
      <c r="Q98" s="2">
        <f t="shared" si="8"/>
        <v>321.10000000000002</v>
      </c>
      <c r="R98" s="2">
        <f t="shared" si="8"/>
        <v>5.1100000000000003</v>
      </c>
      <c r="S98" s="2">
        <f t="shared" si="8"/>
        <v>60.470000000000006</v>
      </c>
      <c r="T98" s="2">
        <f t="shared" si="8"/>
        <v>16.279999999999998</v>
      </c>
      <c r="U98" s="2">
        <f t="shared" si="8"/>
        <v>130.21</v>
      </c>
    </row>
    <row r="99" spans="1:26" ht="21" customHeight="1" x14ac:dyDescent="0.25">
      <c r="A99" s="3"/>
      <c r="B99" s="5" t="s">
        <v>35</v>
      </c>
      <c r="C99" s="5">
        <f t="shared" ref="C99:U99" si="9">C98+C91</f>
        <v>870</v>
      </c>
      <c r="D99" s="5">
        <f t="shared" si="9"/>
        <v>27.75</v>
      </c>
      <c r="E99" s="5">
        <f t="shared" si="9"/>
        <v>31.740000000000002</v>
      </c>
      <c r="F99" s="5">
        <f t="shared" si="9"/>
        <v>124.32999999999998</v>
      </c>
      <c r="G99" s="5">
        <f t="shared" si="9"/>
        <v>895.2</v>
      </c>
      <c r="H99" s="5">
        <f t="shared" si="9"/>
        <v>0.25</v>
      </c>
      <c r="I99" s="5">
        <f t="shared" si="9"/>
        <v>0.25</v>
      </c>
      <c r="J99" s="5">
        <f t="shared" si="9"/>
        <v>1109.2099999999998</v>
      </c>
      <c r="K99" s="5">
        <f t="shared" si="9"/>
        <v>0.2</v>
      </c>
      <c r="L99" s="5">
        <f t="shared" si="9"/>
        <v>2.0299999999999998</v>
      </c>
      <c r="M99" s="5">
        <f t="shared" si="9"/>
        <v>842.25</v>
      </c>
      <c r="N99" s="5">
        <f t="shared" si="9"/>
        <v>896.27</v>
      </c>
      <c r="O99" s="5">
        <f t="shared" si="9"/>
        <v>405.39</v>
      </c>
      <c r="P99" s="5">
        <f t="shared" si="9"/>
        <v>111.66000000000001</v>
      </c>
      <c r="Q99" s="5">
        <f t="shared" si="9"/>
        <v>367.18</v>
      </c>
      <c r="R99" s="5">
        <f t="shared" si="9"/>
        <v>6.3900000000000006</v>
      </c>
      <c r="S99" s="5">
        <f t="shared" si="9"/>
        <v>81.240000000000009</v>
      </c>
      <c r="T99" s="5">
        <f t="shared" si="9"/>
        <v>16.339999999999996</v>
      </c>
      <c r="U99" s="5">
        <f t="shared" si="9"/>
        <v>142.13</v>
      </c>
    </row>
    <row r="100" spans="1:26" ht="21" customHeight="1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  <c r="U100" s="15"/>
    </row>
    <row r="101" spans="1:26" ht="18.75" x14ac:dyDescent="0.3">
      <c r="A101" s="41" t="s">
        <v>96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</row>
    <row r="102" spans="1:26" ht="15.75" x14ac:dyDescent="0.25">
      <c r="A102" s="42" t="s">
        <v>0</v>
      </c>
      <c r="B102" s="42" t="s">
        <v>105</v>
      </c>
      <c r="C102" s="43" t="s">
        <v>1</v>
      </c>
      <c r="D102" s="45" t="s">
        <v>106</v>
      </c>
      <c r="E102" s="46"/>
      <c r="F102" s="47"/>
      <c r="G102" s="48" t="s">
        <v>5</v>
      </c>
      <c r="H102" s="50" t="s">
        <v>103</v>
      </c>
      <c r="I102" s="50"/>
      <c r="J102" s="50"/>
      <c r="K102" s="50"/>
      <c r="L102" s="50"/>
      <c r="M102" s="50" t="s">
        <v>104</v>
      </c>
      <c r="N102" s="50"/>
      <c r="O102" s="50"/>
      <c r="P102" s="50"/>
      <c r="Q102" s="50"/>
      <c r="R102" s="50"/>
      <c r="S102" s="50"/>
      <c r="T102" s="50"/>
      <c r="U102" s="50"/>
    </row>
    <row r="103" spans="1:26" ht="30" x14ac:dyDescent="0.25">
      <c r="A103" s="42"/>
      <c r="B103" s="42"/>
      <c r="C103" s="44"/>
      <c r="D103" s="25" t="s">
        <v>2</v>
      </c>
      <c r="E103" s="26" t="s">
        <v>3</v>
      </c>
      <c r="F103" s="26" t="s">
        <v>4</v>
      </c>
      <c r="G103" s="49"/>
      <c r="H103" s="34" t="s">
        <v>6</v>
      </c>
      <c r="I103" s="34" t="s">
        <v>7</v>
      </c>
      <c r="J103" s="34" t="s">
        <v>8</v>
      </c>
      <c r="K103" s="34" t="s">
        <v>9</v>
      </c>
      <c r="L103" s="34" t="s">
        <v>10</v>
      </c>
      <c r="M103" s="34" t="s">
        <v>11</v>
      </c>
      <c r="N103" s="34" t="s">
        <v>12</v>
      </c>
      <c r="O103" s="34" t="s">
        <v>13</v>
      </c>
      <c r="P103" s="34" t="s">
        <v>14</v>
      </c>
      <c r="Q103" s="34" t="s">
        <v>15</v>
      </c>
      <c r="R103" s="34" t="s">
        <v>16</v>
      </c>
      <c r="S103" s="34" t="s">
        <v>17</v>
      </c>
      <c r="T103" s="34" t="s">
        <v>18</v>
      </c>
      <c r="U103" s="34" t="s">
        <v>19</v>
      </c>
    </row>
    <row r="104" spans="1:26" x14ac:dyDescent="0.25">
      <c r="A104" s="2"/>
      <c r="B104" s="2"/>
      <c r="C104" s="34" t="s">
        <v>20</v>
      </c>
      <c r="D104" s="34" t="s">
        <v>20</v>
      </c>
      <c r="E104" s="34" t="s">
        <v>20</v>
      </c>
      <c r="F104" s="34" t="s">
        <v>20</v>
      </c>
      <c r="G104" s="34" t="s">
        <v>21</v>
      </c>
      <c r="H104" s="34" t="s">
        <v>22</v>
      </c>
      <c r="I104" s="34" t="s">
        <v>22</v>
      </c>
      <c r="J104" s="34" t="s">
        <v>23</v>
      </c>
      <c r="K104" s="34" t="s">
        <v>24</v>
      </c>
      <c r="L104" s="34" t="s">
        <v>22</v>
      </c>
      <c r="M104" s="34" t="s">
        <v>22</v>
      </c>
      <c r="N104" s="34" t="s">
        <v>22</v>
      </c>
      <c r="O104" s="34" t="s">
        <v>22</v>
      </c>
      <c r="P104" s="34" t="s">
        <v>22</v>
      </c>
      <c r="Q104" s="34" t="s">
        <v>22</v>
      </c>
      <c r="R104" s="34" t="s">
        <v>22</v>
      </c>
      <c r="S104" s="34" t="s">
        <v>24</v>
      </c>
      <c r="T104" s="34" t="s">
        <v>24</v>
      </c>
      <c r="U104" s="34" t="s">
        <v>24</v>
      </c>
    </row>
    <row r="105" spans="1:26" x14ac:dyDescent="0.25">
      <c r="A105" s="3"/>
      <c r="B105" s="4" t="s">
        <v>57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6" x14ac:dyDescent="0.25">
      <c r="A106" s="3"/>
      <c r="B106" s="2" t="s">
        <v>116</v>
      </c>
      <c r="C106" s="6" t="s">
        <v>121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6" ht="21" customHeight="1" x14ac:dyDescent="0.25">
      <c r="A107" s="3" t="s">
        <v>47</v>
      </c>
      <c r="B107" s="3" t="s">
        <v>48</v>
      </c>
      <c r="C107" s="3">
        <v>155</v>
      </c>
      <c r="D107" s="3">
        <v>0.2</v>
      </c>
      <c r="E107" s="3">
        <v>0</v>
      </c>
      <c r="F107" s="3">
        <v>5</v>
      </c>
      <c r="G107" s="3">
        <v>20.9</v>
      </c>
      <c r="H107" s="3">
        <v>0</v>
      </c>
      <c r="I107" s="3">
        <v>0.01</v>
      </c>
      <c r="J107" s="3">
        <v>0.28999999999999998</v>
      </c>
      <c r="K107" s="3">
        <v>0</v>
      </c>
      <c r="L107" s="3">
        <v>0.87</v>
      </c>
      <c r="M107" s="3">
        <v>0.95</v>
      </c>
      <c r="N107" s="3">
        <v>22.67</v>
      </c>
      <c r="O107" s="3">
        <v>50.25</v>
      </c>
      <c r="P107" s="3">
        <v>3.42</v>
      </c>
      <c r="Q107" s="3">
        <v>6.39</v>
      </c>
      <c r="R107" s="3">
        <v>0.57999999999999996</v>
      </c>
      <c r="S107" s="3">
        <v>0.01</v>
      </c>
      <c r="T107" s="3">
        <v>0.02</v>
      </c>
      <c r="U107" s="3">
        <v>0.53</v>
      </c>
    </row>
    <row r="108" spans="1:26" ht="21" customHeight="1" x14ac:dyDescent="0.25">
      <c r="A108" s="3" t="s">
        <v>31</v>
      </c>
      <c r="B108" s="3" t="s">
        <v>82</v>
      </c>
      <c r="C108" s="3">
        <v>10</v>
      </c>
      <c r="D108" s="3">
        <v>1.0900000000000001</v>
      </c>
      <c r="E108" s="3">
        <v>0.13</v>
      </c>
      <c r="F108" s="3">
        <v>6.88</v>
      </c>
      <c r="G108" s="3">
        <v>33.1</v>
      </c>
      <c r="H108" s="3">
        <v>0.02</v>
      </c>
      <c r="I108" s="3">
        <v>0.01</v>
      </c>
      <c r="J108" s="3">
        <v>0</v>
      </c>
      <c r="K108" s="3">
        <v>0</v>
      </c>
      <c r="L108" s="3">
        <v>0</v>
      </c>
      <c r="M108" s="3">
        <v>46</v>
      </c>
      <c r="N108" s="3">
        <v>15</v>
      </c>
      <c r="O108" s="3">
        <v>3</v>
      </c>
      <c r="P108" s="3">
        <v>4</v>
      </c>
      <c r="Q108" s="3">
        <v>11</v>
      </c>
      <c r="R108" s="3">
        <v>0.3</v>
      </c>
      <c r="S108" s="3">
        <v>0</v>
      </c>
      <c r="T108" s="3">
        <v>0</v>
      </c>
      <c r="U108" s="3">
        <v>0</v>
      </c>
    </row>
    <row r="109" spans="1:26" ht="21" customHeight="1" x14ac:dyDescent="0.25">
      <c r="A109" s="3"/>
      <c r="B109" s="2" t="s">
        <v>117</v>
      </c>
      <c r="C109" s="2">
        <v>175</v>
      </c>
      <c r="D109" s="2">
        <v>2.4</v>
      </c>
      <c r="E109" s="2">
        <v>0.3</v>
      </c>
      <c r="F109" s="2">
        <v>18.8</v>
      </c>
      <c r="G109" s="2">
        <v>87</v>
      </c>
      <c r="H109" s="2">
        <v>0.05</v>
      </c>
      <c r="I109" s="2">
        <v>0.02</v>
      </c>
      <c r="J109" s="2">
        <v>0.28999999999999998</v>
      </c>
      <c r="K109" s="2">
        <v>0</v>
      </c>
      <c r="L109" s="2">
        <v>0.87</v>
      </c>
      <c r="M109" s="2">
        <v>121.95</v>
      </c>
      <c r="N109" s="2">
        <v>59.67</v>
      </c>
      <c r="O109" s="2">
        <v>56.25</v>
      </c>
      <c r="P109" s="2">
        <v>12.62</v>
      </c>
      <c r="Q109" s="2">
        <v>30.59</v>
      </c>
      <c r="R109" s="2">
        <v>1.1599999999999999</v>
      </c>
      <c r="S109" s="2">
        <v>0.01</v>
      </c>
      <c r="T109" s="2">
        <v>0.02</v>
      </c>
      <c r="U109" s="2">
        <v>0.53</v>
      </c>
    </row>
    <row r="110" spans="1:26" ht="21" customHeight="1" x14ac:dyDescent="0.25">
      <c r="A110" s="3"/>
      <c r="B110" s="5" t="s">
        <v>35</v>
      </c>
      <c r="C110" s="5">
        <f>C109+C100</f>
        <v>175</v>
      </c>
      <c r="D110" s="5">
        <f>D109</f>
        <v>2.4</v>
      </c>
      <c r="E110" s="5">
        <f t="shared" ref="E110:U110" si="10">E109</f>
        <v>0.3</v>
      </c>
      <c r="F110" s="5">
        <f t="shared" si="10"/>
        <v>18.8</v>
      </c>
      <c r="G110" s="5">
        <f t="shared" si="10"/>
        <v>87</v>
      </c>
      <c r="H110" s="5">
        <f t="shared" si="10"/>
        <v>0.05</v>
      </c>
      <c r="I110" s="5">
        <f t="shared" si="10"/>
        <v>0.02</v>
      </c>
      <c r="J110" s="5">
        <f t="shared" si="10"/>
        <v>0.28999999999999998</v>
      </c>
      <c r="K110" s="5">
        <f t="shared" si="10"/>
        <v>0</v>
      </c>
      <c r="L110" s="5">
        <f t="shared" si="10"/>
        <v>0.87</v>
      </c>
      <c r="M110" s="5">
        <f t="shared" si="10"/>
        <v>121.95</v>
      </c>
      <c r="N110" s="5">
        <f t="shared" si="10"/>
        <v>59.67</v>
      </c>
      <c r="O110" s="5">
        <f t="shared" si="10"/>
        <v>56.25</v>
      </c>
      <c r="P110" s="5">
        <f t="shared" si="10"/>
        <v>12.62</v>
      </c>
      <c r="Q110" s="5">
        <f t="shared" si="10"/>
        <v>30.59</v>
      </c>
      <c r="R110" s="5">
        <f t="shared" si="10"/>
        <v>1.1599999999999999</v>
      </c>
      <c r="S110" s="5">
        <f t="shared" si="10"/>
        <v>0.01</v>
      </c>
      <c r="T110" s="5">
        <f t="shared" si="10"/>
        <v>0.02</v>
      </c>
      <c r="U110" s="5">
        <f t="shared" si="10"/>
        <v>0.53</v>
      </c>
    </row>
    <row r="111" spans="1:26" ht="21" customHeight="1" x14ac:dyDescent="0.25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  <c r="U111" s="15"/>
      <c r="V111" s="10"/>
      <c r="W111" s="10"/>
      <c r="X111" s="10"/>
      <c r="Y111" s="10"/>
      <c r="Z111" s="10"/>
    </row>
    <row r="112" spans="1:26" ht="18.75" x14ac:dyDescent="0.3">
      <c r="A112" s="41" t="s">
        <v>97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</row>
    <row r="113" spans="1:26" ht="15.75" x14ac:dyDescent="0.25">
      <c r="A113" s="42" t="s">
        <v>0</v>
      </c>
      <c r="B113" s="42" t="s">
        <v>105</v>
      </c>
      <c r="C113" s="43" t="s">
        <v>1</v>
      </c>
      <c r="D113" s="45" t="s">
        <v>106</v>
      </c>
      <c r="E113" s="46"/>
      <c r="F113" s="47"/>
      <c r="G113" s="48" t="s">
        <v>5</v>
      </c>
      <c r="H113" s="50" t="s">
        <v>103</v>
      </c>
      <c r="I113" s="50"/>
      <c r="J113" s="50"/>
      <c r="K113" s="50"/>
      <c r="L113" s="50"/>
      <c r="M113" s="50" t="s">
        <v>104</v>
      </c>
      <c r="N113" s="50"/>
      <c r="O113" s="50"/>
      <c r="P113" s="50"/>
      <c r="Q113" s="50"/>
      <c r="R113" s="50"/>
      <c r="S113" s="50"/>
      <c r="T113" s="50"/>
      <c r="U113" s="50"/>
    </row>
    <row r="114" spans="1:26" ht="30" x14ac:dyDescent="0.25">
      <c r="A114" s="42"/>
      <c r="B114" s="42"/>
      <c r="C114" s="44"/>
      <c r="D114" s="25" t="s">
        <v>2</v>
      </c>
      <c r="E114" s="26" t="s">
        <v>3</v>
      </c>
      <c r="F114" s="26" t="s">
        <v>4</v>
      </c>
      <c r="G114" s="49"/>
      <c r="H114" s="34" t="s">
        <v>6</v>
      </c>
      <c r="I114" s="34" t="s">
        <v>7</v>
      </c>
      <c r="J114" s="34" t="s">
        <v>8</v>
      </c>
      <c r="K114" s="34" t="s">
        <v>9</v>
      </c>
      <c r="L114" s="34" t="s">
        <v>10</v>
      </c>
      <c r="M114" s="34" t="s">
        <v>11</v>
      </c>
      <c r="N114" s="34" t="s">
        <v>12</v>
      </c>
      <c r="O114" s="34" t="s">
        <v>13</v>
      </c>
      <c r="P114" s="34" t="s">
        <v>14</v>
      </c>
      <c r="Q114" s="34" t="s">
        <v>15</v>
      </c>
      <c r="R114" s="34" t="s">
        <v>16</v>
      </c>
      <c r="S114" s="34" t="s">
        <v>17</v>
      </c>
      <c r="T114" s="34" t="s">
        <v>18</v>
      </c>
      <c r="U114" s="34" t="s">
        <v>19</v>
      </c>
    </row>
    <row r="115" spans="1:26" x14ac:dyDescent="0.25">
      <c r="A115" s="2"/>
      <c r="B115" s="2"/>
      <c r="C115" s="34" t="s">
        <v>20</v>
      </c>
      <c r="D115" s="34" t="s">
        <v>20</v>
      </c>
      <c r="E115" s="34" t="s">
        <v>20</v>
      </c>
      <c r="F115" s="34" t="s">
        <v>20</v>
      </c>
      <c r="G115" s="34" t="s">
        <v>21</v>
      </c>
      <c r="H115" s="34" t="s">
        <v>22</v>
      </c>
      <c r="I115" s="34" t="s">
        <v>22</v>
      </c>
      <c r="J115" s="34" t="s">
        <v>23</v>
      </c>
      <c r="K115" s="34" t="s">
        <v>24</v>
      </c>
      <c r="L115" s="34" t="s">
        <v>22</v>
      </c>
      <c r="M115" s="34" t="s">
        <v>22</v>
      </c>
      <c r="N115" s="34" t="s">
        <v>22</v>
      </c>
      <c r="O115" s="34" t="s">
        <v>22</v>
      </c>
      <c r="P115" s="34" t="s">
        <v>22</v>
      </c>
      <c r="Q115" s="34" t="s">
        <v>22</v>
      </c>
      <c r="R115" s="34" t="s">
        <v>22</v>
      </c>
      <c r="S115" s="34" t="s">
        <v>24</v>
      </c>
      <c r="T115" s="34" t="s">
        <v>24</v>
      </c>
      <c r="U115" s="34" t="s">
        <v>24</v>
      </c>
    </row>
    <row r="116" spans="1:26" x14ac:dyDescent="0.25">
      <c r="A116" s="3"/>
      <c r="B116" s="4" t="s">
        <v>62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6" x14ac:dyDescent="0.25">
      <c r="A117" s="3"/>
      <c r="B117" s="2" t="s">
        <v>116</v>
      </c>
      <c r="C117" s="6" t="s">
        <v>121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6" ht="21" customHeight="1" x14ac:dyDescent="0.25">
      <c r="A118" s="3" t="s">
        <v>39</v>
      </c>
      <c r="B118" s="3" t="s">
        <v>40</v>
      </c>
      <c r="C118" s="3">
        <v>150</v>
      </c>
      <c r="D118" s="3">
        <v>3.5</v>
      </c>
      <c r="E118" s="3">
        <v>2.6</v>
      </c>
      <c r="F118" s="3">
        <v>9.4</v>
      </c>
      <c r="G118" s="3">
        <v>75.3</v>
      </c>
      <c r="H118" s="3">
        <v>0.03</v>
      </c>
      <c r="I118" s="3">
        <v>0.12</v>
      </c>
      <c r="J118" s="3">
        <v>12.94</v>
      </c>
      <c r="K118" s="3">
        <v>0</v>
      </c>
      <c r="L118" s="3">
        <v>0.51</v>
      </c>
      <c r="M118" s="3">
        <v>37.46</v>
      </c>
      <c r="N118" s="3">
        <v>165.25</v>
      </c>
      <c r="O118" s="3">
        <v>125.76</v>
      </c>
      <c r="P118" s="3">
        <v>25.74</v>
      </c>
      <c r="Q118" s="3">
        <v>97.71</v>
      </c>
      <c r="R118" s="3">
        <v>0.82</v>
      </c>
      <c r="S118" s="3">
        <v>8.7799999999999994</v>
      </c>
      <c r="T118" s="3">
        <v>1.72</v>
      </c>
      <c r="U118" s="3">
        <v>28.69</v>
      </c>
    </row>
    <row r="119" spans="1:26" ht="21" customHeight="1" x14ac:dyDescent="0.25">
      <c r="A119" s="3" t="s">
        <v>31</v>
      </c>
      <c r="B119" s="3" t="s">
        <v>82</v>
      </c>
      <c r="C119" s="3">
        <v>10</v>
      </c>
      <c r="D119" s="3">
        <v>1.0900000000000001</v>
      </c>
      <c r="E119" s="3">
        <v>0.13</v>
      </c>
      <c r="F119" s="3">
        <v>6.88</v>
      </c>
      <c r="G119" s="3">
        <v>33.1</v>
      </c>
      <c r="H119" s="3">
        <v>0.02</v>
      </c>
      <c r="I119" s="3">
        <v>0.01</v>
      </c>
      <c r="J119" s="3">
        <v>0</v>
      </c>
      <c r="K119" s="3">
        <v>0</v>
      </c>
      <c r="L119" s="3">
        <v>0</v>
      </c>
      <c r="M119" s="3">
        <v>46</v>
      </c>
      <c r="N119" s="3">
        <v>15</v>
      </c>
      <c r="O119" s="3">
        <v>3</v>
      </c>
      <c r="P119" s="3">
        <v>4</v>
      </c>
      <c r="Q119" s="3">
        <v>11</v>
      </c>
      <c r="R119" s="3">
        <v>0.3</v>
      </c>
      <c r="S119" s="3">
        <v>0</v>
      </c>
      <c r="T119" s="3">
        <v>0</v>
      </c>
      <c r="U119" s="3">
        <v>0</v>
      </c>
    </row>
    <row r="120" spans="1:26" ht="21" customHeight="1" x14ac:dyDescent="0.25">
      <c r="A120" s="3"/>
      <c r="B120" s="2" t="s">
        <v>117</v>
      </c>
      <c r="C120" s="2">
        <v>170</v>
      </c>
      <c r="D120" s="2">
        <v>5.7</v>
      </c>
      <c r="E120" s="2">
        <v>2.9</v>
      </c>
      <c r="F120" s="2">
        <v>23.2</v>
      </c>
      <c r="G120" s="2">
        <v>141.4</v>
      </c>
      <c r="H120" s="2">
        <v>0.08</v>
      </c>
      <c r="I120" s="2">
        <v>0.13</v>
      </c>
      <c r="J120" s="2">
        <v>12.94</v>
      </c>
      <c r="K120" s="2">
        <v>0</v>
      </c>
      <c r="L120" s="2">
        <v>0.51</v>
      </c>
      <c r="M120" s="2">
        <v>158.46</v>
      </c>
      <c r="N120" s="2">
        <v>202.25</v>
      </c>
      <c r="O120" s="2">
        <v>131.76</v>
      </c>
      <c r="P120" s="2">
        <v>34.94</v>
      </c>
      <c r="Q120" s="2">
        <v>121.91</v>
      </c>
      <c r="R120" s="2">
        <v>1.4</v>
      </c>
      <c r="S120" s="2">
        <v>8.7799999999999994</v>
      </c>
      <c r="T120" s="2">
        <v>1.72</v>
      </c>
      <c r="U120" s="2">
        <v>28.69</v>
      </c>
    </row>
    <row r="121" spans="1:26" ht="21" customHeight="1" x14ac:dyDescent="0.25">
      <c r="A121" s="3"/>
      <c r="B121" s="2" t="s">
        <v>115</v>
      </c>
      <c r="C121" s="6" t="s">
        <v>121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6" ht="33" customHeight="1" x14ac:dyDescent="0.25">
      <c r="A122" s="7" t="s">
        <v>26</v>
      </c>
      <c r="B122" s="17" t="s">
        <v>75</v>
      </c>
      <c r="C122" s="3">
        <v>100</v>
      </c>
      <c r="D122" s="3">
        <v>0.91</v>
      </c>
      <c r="E122" s="3">
        <v>10.17</v>
      </c>
      <c r="F122" s="3">
        <v>7.15</v>
      </c>
      <c r="G122" s="3">
        <v>123.8</v>
      </c>
      <c r="H122" s="3">
        <v>0.04</v>
      </c>
      <c r="I122" s="3">
        <v>0.03</v>
      </c>
      <c r="J122" s="3">
        <v>732.9</v>
      </c>
      <c r="K122" s="3">
        <v>0</v>
      </c>
      <c r="L122" s="3">
        <v>2</v>
      </c>
      <c r="M122" s="3">
        <v>114</v>
      </c>
      <c r="N122" s="3">
        <v>170</v>
      </c>
      <c r="O122" s="3">
        <v>19</v>
      </c>
      <c r="P122" s="3">
        <v>22</v>
      </c>
      <c r="Q122" s="3">
        <v>32</v>
      </c>
      <c r="R122" s="3">
        <v>1</v>
      </c>
      <c r="S122" s="3">
        <v>16.98</v>
      </c>
      <c r="T122" s="3">
        <v>0.2</v>
      </c>
      <c r="U122" s="3">
        <v>35.950000000000003</v>
      </c>
    </row>
    <row r="123" spans="1:26" ht="28.5" customHeight="1" x14ac:dyDescent="0.25">
      <c r="A123" s="39">
        <v>62</v>
      </c>
      <c r="B123" s="7" t="s">
        <v>145</v>
      </c>
      <c r="C123" s="3">
        <v>250</v>
      </c>
      <c r="D123" s="3">
        <v>3.1</v>
      </c>
      <c r="E123" s="3">
        <v>7.3</v>
      </c>
      <c r="F123" s="3">
        <v>16.5</v>
      </c>
      <c r="G123" s="3">
        <v>151.1</v>
      </c>
      <c r="H123" s="3">
        <v>0.1</v>
      </c>
      <c r="I123" s="3">
        <v>0</v>
      </c>
      <c r="J123" s="3">
        <v>0.3</v>
      </c>
      <c r="K123" s="3">
        <v>0</v>
      </c>
      <c r="L123" s="3">
        <v>12</v>
      </c>
      <c r="M123" s="3">
        <v>0</v>
      </c>
      <c r="N123" s="3">
        <v>0</v>
      </c>
      <c r="O123" s="3">
        <v>55</v>
      </c>
      <c r="P123" s="3">
        <v>33.4</v>
      </c>
      <c r="Q123" s="3">
        <v>72.400000000000006</v>
      </c>
      <c r="R123" s="3">
        <v>1.6</v>
      </c>
      <c r="S123" s="3">
        <v>0</v>
      </c>
      <c r="T123" s="3">
        <v>0</v>
      </c>
      <c r="U123" s="3">
        <v>0</v>
      </c>
    </row>
    <row r="124" spans="1:26" ht="28.5" customHeight="1" x14ac:dyDescent="0.25">
      <c r="A124" s="3" t="s">
        <v>52</v>
      </c>
      <c r="B124" s="3" t="s">
        <v>53</v>
      </c>
      <c r="C124" s="3">
        <v>200</v>
      </c>
      <c r="D124" s="3">
        <v>0.2</v>
      </c>
      <c r="E124" s="3">
        <v>0</v>
      </c>
      <c r="F124" s="3">
        <v>6.4</v>
      </c>
      <c r="G124" s="3">
        <v>26.8</v>
      </c>
      <c r="H124" s="3">
        <v>0</v>
      </c>
      <c r="I124" s="3">
        <v>0.01</v>
      </c>
      <c r="J124" s="3">
        <v>0.3</v>
      </c>
      <c r="K124" s="3">
        <v>0</v>
      </c>
      <c r="L124" s="3">
        <v>0.04</v>
      </c>
      <c r="M124" s="3">
        <v>0.68</v>
      </c>
      <c r="N124" s="3">
        <v>20.76</v>
      </c>
      <c r="O124" s="3">
        <v>66.08</v>
      </c>
      <c r="P124" s="3">
        <v>3.83</v>
      </c>
      <c r="Q124" s="3">
        <v>7.18</v>
      </c>
      <c r="R124" s="3">
        <v>0.73</v>
      </c>
      <c r="S124" s="3">
        <v>0</v>
      </c>
      <c r="T124" s="3">
        <v>0</v>
      </c>
      <c r="U124" s="3">
        <v>0</v>
      </c>
    </row>
    <row r="125" spans="1:26" ht="21" customHeight="1" x14ac:dyDescent="0.25">
      <c r="A125" s="3" t="s">
        <v>31</v>
      </c>
      <c r="B125" s="3" t="s">
        <v>32</v>
      </c>
      <c r="C125" s="3">
        <v>30</v>
      </c>
      <c r="D125" s="3">
        <v>2.2999999999999998</v>
      </c>
      <c r="E125" s="3">
        <v>0.2</v>
      </c>
      <c r="F125" s="3">
        <v>14.8</v>
      </c>
      <c r="G125" s="3">
        <v>70.3</v>
      </c>
      <c r="H125" s="3">
        <v>0.03</v>
      </c>
      <c r="I125" s="3">
        <v>0.01</v>
      </c>
      <c r="J125" s="3">
        <v>0</v>
      </c>
      <c r="K125" s="3">
        <v>0</v>
      </c>
      <c r="L125" s="3">
        <v>0</v>
      </c>
      <c r="M125" s="3">
        <v>149.69999999999999</v>
      </c>
      <c r="N125" s="3">
        <v>27.9</v>
      </c>
      <c r="O125" s="3">
        <v>6</v>
      </c>
      <c r="P125" s="3">
        <v>4.2</v>
      </c>
      <c r="Q125" s="3">
        <v>19.5</v>
      </c>
      <c r="R125" s="3">
        <v>0.33</v>
      </c>
      <c r="S125" s="3">
        <v>0.96</v>
      </c>
      <c r="T125" s="3">
        <v>1.8</v>
      </c>
      <c r="U125" s="3">
        <v>4.3499999999999996</v>
      </c>
    </row>
    <row r="126" spans="1:26" ht="21" customHeight="1" x14ac:dyDescent="0.25">
      <c r="A126" s="3" t="s">
        <v>31</v>
      </c>
      <c r="B126" s="3" t="s">
        <v>33</v>
      </c>
      <c r="C126" s="3">
        <v>20</v>
      </c>
      <c r="D126" s="3">
        <v>1.3</v>
      </c>
      <c r="E126" s="3">
        <v>0.2</v>
      </c>
      <c r="F126" s="3">
        <v>6.7</v>
      </c>
      <c r="G126" s="3">
        <v>34.200000000000003</v>
      </c>
      <c r="H126" s="3">
        <v>0.04</v>
      </c>
      <c r="I126" s="3">
        <v>0.02</v>
      </c>
      <c r="J126" s="3">
        <v>0</v>
      </c>
      <c r="K126" s="3">
        <v>0</v>
      </c>
      <c r="L126" s="3">
        <v>0</v>
      </c>
      <c r="M126" s="3">
        <v>122</v>
      </c>
      <c r="N126" s="3">
        <v>49</v>
      </c>
      <c r="O126" s="3">
        <v>7</v>
      </c>
      <c r="P126" s="3">
        <v>9.4</v>
      </c>
      <c r="Q126" s="3">
        <v>31.6</v>
      </c>
      <c r="R126" s="3">
        <v>0.78</v>
      </c>
      <c r="S126" s="3">
        <v>0</v>
      </c>
      <c r="T126" s="3">
        <v>6.18</v>
      </c>
      <c r="U126" s="3">
        <v>0</v>
      </c>
    </row>
    <row r="127" spans="1:26" ht="21" customHeight="1" x14ac:dyDescent="0.25">
      <c r="A127" s="3"/>
      <c r="B127" s="2" t="s">
        <v>34</v>
      </c>
      <c r="C127" s="2">
        <f>SUM(C122:C126)</f>
        <v>600</v>
      </c>
      <c r="D127" s="2">
        <f>SUM(D122:D126)</f>
        <v>7.81</v>
      </c>
      <c r="E127" s="2">
        <f t="shared" ref="E127:U127" si="11">SUM(E122:E126)</f>
        <v>17.869999999999997</v>
      </c>
      <c r="F127" s="2">
        <f t="shared" si="11"/>
        <v>51.55</v>
      </c>
      <c r="G127" s="2">
        <f t="shared" si="11"/>
        <v>406.2</v>
      </c>
      <c r="H127" s="2">
        <f t="shared" si="11"/>
        <v>0.21000000000000002</v>
      </c>
      <c r="I127" s="2">
        <f t="shared" si="11"/>
        <v>7.0000000000000007E-2</v>
      </c>
      <c r="J127" s="2">
        <f t="shared" si="11"/>
        <v>733.49999999999989</v>
      </c>
      <c r="K127" s="2">
        <f t="shared" si="11"/>
        <v>0</v>
      </c>
      <c r="L127" s="2">
        <f t="shared" si="11"/>
        <v>14.04</v>
      </c>
      <c r="M127" s="2">
        <f t="shared" si="11"/>
        <v>386.38</v>
      </c>
      <c r="N127" s="2">
        <f t="shared" si="11"/>
        <v>267.65999999999997</v>
      </c>
      <c r="O127" s="2">
        <f t="shared" si="11"/>
        <v>153.07999999999998</v>
      </c>
      <c r="P127" s="2">
        <f t="shared" si="11"/>
        <v>72.83</v>
      </c>
      <c r="Q127" s="2">
        <f t="shared" si="11"/>
        <v>162.68</v>
      </c>
      <c r="R127" s="2">
        <f t="shared" si="11"/>
        <v>4.4400000000000004</v>
      </c>
      <c r="S127" s="2">
        <f t="shared" si="11"/>
        <v>17.940000000000001</v>
      </c>
      <c r="T127" s="2">
        <f t="shared" si="11"/>
        <v>8.18</v>
      </c>
      <c r="U127" s="2">
        <f t="shared" si="11"/>
        <v>40.300000000000004</v>
      </c>
      <c r="V127" s="10"/>
      <c r="W127" s="10"/>
      <c r="X127" s="10"/>
      <c r="Y127" s="10"/>
    </row>
    <row r="128" spans="1:26" ht="21" customHeight="1" x14ac:dyDescent="0.25">
      <c r="A128" s="3"/>
      <c r="B128" s="5" t="s">
        <v>35</v>
      </c>
      <c r="C128" s="5">
        <f t="shared" ref="C128:U128" si="12">C127+C120</f>
        <v>770</v>
      </c>
      <c r="D128" s="5">
        <f t="shared" si="12"/>
        <v>13.51</v>
      </c>
      <c r="E128" s="5">
        <f t="shared" si="12"/>
        <v>20.769999999999996</v>
      </c>
      <c r="F128" s="5">
        <f t="shared" si="12"/>
        <v>74.75</v>
      </c>
      <c r="G128" s="5">
        <f t="shared" si="12"/>
        <v>547.6</v>
      </c>
      <c r="H128" s="5">
        <f t="shared" si="12"/>
        <v>0.29000000000000004</v>
      </c>
      <c r="I128" s="5">
        <f t="shared" si="12"/>
        <v>0.2</v>
      </c>
      <c r="J128" s="5">
        <f t="shared" si="12"/>
        <v>746.43999999999994</v>
      </c>
      <c r="K128" s="5">
        <f t="shared" si="12"/>
        <v>0</v>
      </c>
      <c r="L128" s="5">
        <f t="shared" si="12"/>
        <v>14.549999999999999</v>
      </c>
      <c r="M128" s="5">
        <f t="shared" si="12"/>
        <v>544.84</v>
      </c>
      <c r="N128" s="5">
        <f t="shared" si="12"/>
        <v>469.90999999999997</v>
      </c>
      <c r="O128" s="5">
        <f t="shared" si="12"/>
        <v>284.83999999999997</v>
      </c>
      <c r="P128" s="5">
        <f t="shared" si="12"/>
        <v>107.77</v>
      </c>
      <c r="Q128" s="5">
        <f t="shared" si="12"/>
        <v>284.59000000000003</v>
      </c>
      <c r="R128" s="5">
        <f t="shared" si="12"/>
        <v>5.84</v>
      </c>
      <c r="S128" s="5">
        <f t="shared" si="12"/>
        <v>26.72</v>
      </c>
      <c r="T128" s="5">
        <f t="shared" si="12"/>
        <v>9.9</v>
      </c>
      <c r="U128" s="5">
        <f t="shared" si="12"/>
        <v>68.990000000000009</v>
      </c>
      <c r="V128" s="10"/>
      <c r="W128" s="10"/>
      <c r="X128" s="10"/>
      <c r="Y128" s="10"/>
      <c r="Z128" s="10"/>
    </row>
    <row r="129" spans="1:26" ht="21" customHeight="1" x14ac:dyDescent="0.25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  <c r="U129" s="15"/>
      <c r="V129" s="10"/>
      <c r="W129" s="10"/>
      <c r="X129" s="10"/>
      <c r="Y129" s="10"/>
      <c r="Z129" s="10"/>
    </row>
    <row r="130" spans="1:26" ht="21" customHeight="1" x14ac:dyDescent="0.3">
      <c r="A130" s="41" t="s">
        <v>98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10"/>
      <c r="W130" s="10"/>
      <c r="X130" s="10"/>
      <c r="Y130" s="10"/>
      <c r="Z130" s="10"/>
    </row>
    <row r="131" spans="1:26" ht="15.75" x14ac:dyDescent="0.25">
      <c r="A131" s="42" t="s">
        <v>0</v>
      </c>
      <c r="B131" s="42" t="s">
        <v>105</v>
      </c>
      <c r="C131" s="43" t="s">
        <v>1</v>
      </c>
      <c r="D131" s="45" t="s">
        <v>106</v>
      </c>
      <c r="E131" s="46"/>
      <c r="F131" s="47"/>
      <c r="G131" s="48" t="s">
        <v>5</v>
      </c>
      <c r="H131" s="50" t="s">
        <v>103</v>
      </c>
      <c r="I131" s="50"/>
      <c r="J131" s="50"/>
      <c r="K131" s="50"/>
      <c r="L131" s="50"/>
      <c r="M131" s="50" t="s">
        <v>104</v>
      </c>
      <c r="N131" s="50"/>
      <c r="O131" s="50"/>
      <c r="P131" s="50"/>
      <c r="Q131" s="50"/>
      <c r="R131" s="50"/>
      <c r="S131" s="50"/>
      <c r="T131" s="50"/>
      <c r="U131" s="50"/>
      <c r="V131" s="10"/>
      <c r="W131" s="10"/>
      <c r="X131" s="10"/>
      <c r="Y131" s="10"/>
      <c r="Z131" s="10"/>
    </row>
    <row r="132" spans="1:26" ht="30" x14ac:dyDescent="0.25">
      <c r="A132" s="42"/>
      <c r="B132" s="42"/>
      <c r="C132" s="44"/>
      <c r="D132" s="25" t="s">
        <v>2</v>
      </c>
      <c r="E132" s="26" t="s">
        <v>3</v>
      </c>
      <c r="F132" s="26" t="s">
        <v>4</v>
      </c>
      <c r="G132" s="49"/>
      <c r="H132" s="34" t="s">
        <v>6</v>
      </c>
      <c r="I132" s="34" t="s">
        <v>7</v>
      </c>
      <c r="J132" s="34" t="s">
        <v>8</v>
      </c>
      <c r="K132" s="34" t="s">
        <v>9</v>
      </c>
      <c r="L132" s="34" t="s">
        <v>10</v>
      </c>
      <c r="M132" s="34" t="s">
        <v>11</v>
      </c>
      <c r="N132" s="34" t="s">
        <v>12</v>
      </c>
      <c r="O132" s="34" t="s">
        <v>13</v>
      </c>
      <c r="P132" s="34" t="s">
        <v>14</v>
      </c>
      <c r="Q132" s="34" t="s">
        <v>15</v>
      </c>
      <c r="R132" s="34" t="s">
        <v>16</v>
      </c>
      <c r="S132" s="34" t="s">
        <v>17</v>
      </c>
      <c r="T132" s="34" t="s">
        <v>18</v>
      </c>
      <c r="U132" s="34" t="s">
        <v>19</v>
      </c>
      <c r="V132" s="10"/>
      <c r="W132" s="10"/>
      <c r="X132" s="10"/>
      <c r="Y132" s="10"/>
      <c r="Z132" s="10"/>
    </row>
    <row r="133" spans="1:26" x14ac:dyDescent="0.25">
      <c r="A133" s="2"/>
      <c r="B133" s="2"/>
      <c r="C133" s="34" t="s">
        <v>20</v>
      </c>
      <c r="D133" s="34" t="s">
        <v>20</v>
      </c>
      <c r="E133" s="34" t="s">
        <v>20</v>
      </c>
      <c r="F133" s="34" t="s">
        <v>20</v>
      </c>
      <c r="G133" s="34" t="s">
        <v>21</v>
      </c>
      <c r="H133" s="34" t="s">
        <v>22</v>
      </c>
      <c r="I133" s="34" t="s">
        <v>22</v>
      </c>
      <c r="J133" s="34" t="s">
        <v>23</v>
      </c>
      <c r="K133" s="34" t="s">
        <v>24</v>
      </c>
      <c r="L133" s="34" t="s">
        <v>22</v>
      </c>
      <c r="M133" s="34" t="s">
        <v>22</v>
      </c>
      <c r="N133" s="34" t="s">
        <v>22</v>
      </c>
      <c r="O133" s="34" t="s">
        <v>22</v>
      </c>
      <c r="P133" s="34" t="s">
        <v>22</v>
      </c>
      <c r="Q133" s="34" t="s">
        <v>22</v>
      </c>
      <c r="R133" s="34" t="s">
        <v>22</v>
      </c>
      <c r="S133" s="34" t="s">
        <v>24</v>
      </c>
      <c r="T133" s="34" t="s">
        <v>24</v>
      </c>
      <c r="U133" s="34" t="s">
        <v>24</v>
      </c>
      <c r="V133" s="10"/>
      <c r="W133" s="10"/>
      <c r="X133" s="10"/>
      <c r="Y133" s="10"/>
      <c r="Z133" s="10"/>
    </row>
    <row r="134" spans="1:26" x14ac:dyDescent="0.25">
      <c r="A134" s="3"/>
      <c r="B134" s="4" t="s">
        <v>63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10"/>
      <c r="W134" s="10"/>
      <c r="X134" s="10"/>
      <c r="Y134" s="10"/>
      <c r="Z134" s="10"/>
    </row>
    <row r="135" spans="1:26" x14ac:dyDescent="0.25">
      <c r="A135" s="3"/>
      <c r="B135" s="2" t="s">
        <v>116</v>
      </c>
      <c r="C135" s="6" t="s">
        <v>121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10"/>
      <c r="W135" s="10"/>
      <c r="X135" s="10"/>
      <c r="Y135" s="10"/>
      <c r="Z135" s="10"/>
    </row>
    <row r="136" spans="1:26" x14ac:dyDescent="0.25">
      <c r="A136" s="3" t="s">
        <v>83</v>
      </c>
      <c r="B136" s="3" t="s">
        <v>84</v>
      </c>
      <c r="C136" s="3">
        <v>150</v>
      </c>
      <c r="D136" s="3">
        <v>6.1</v>
      </c>
      <c r="E136" s="3">
        <v>6.9</v>
      </c>
      <c r="F136" s="3">
        <v>29</v>
      </c>
      <c r="G136" s="3">
        <v>202.7</v>
      </c>
      <c r="H136" s="3">
        <v>0.1</v>
      </c>
      <c r="I136" s="3">
        <v>0.13</v>
      </c>
      <c r="J136" s="3">
        <v>30.74</v>
      </c>
      <c r="K136" s="3">
        <v>0.1</v>
      </c>
      <c r="L136" s="3">
        <v>0.41</v>
      </c>
      <c r="M136" s="3">
        <v>256.57</v>
      </c>
      <c r="N136" s="3">
        <v>169.91</v>
      </c>
      <c r="O136" s="3">
        <v>113.68</v>
      </c>
      <c r="P136" s="3">
        <v>29.4</v>
      </c>
      <c r="Q136" s="3">
        <v>154.74</v>
      </c>
      <c r="R136" s="3">
        <v>1.64</v>
      </c>
      <c r="S136" s="3">
        <v>37.159999999999997</v>
      </c>
      <c r="T136" s="3">
        <v>24.8</v>
      </c>
      <c r="U136" s="3">
        <v>16.11</v>
      </c>
      <c r="V136" s="10"/>
      <c r="W136" s="10"/>
      <c r="X136" s="10"/>
      <c r="Y136" s="10"/>
      <c r="Z136" s="10"/>
    </row>
    <row r="137" spans="1:26" ht="21" customHeight="1" x14ac:dyDescent="0.25">
      <c r="A137" s="3" t="s">
        <v>85</v>
      </c>
      <c r="B137" s="3" t="s">
        <v>86</v>
      </c>
      <c r="C137" s="3">
        <v>150</v>
      </c>
      <c r="D137" s="3">
        <v>0.1</v>
      </c>
      <c r="E137" s="3">
        <v>0</v>
      </c>
      <c r="F137" s="3">
        <v>0</v>
      </c>
      <c r="G137" s="3">
        <v>1.1000000000000001</v>
      </c>
      <c r="H137" s="3">
        <v>0</v>
      </c>
      <c r="I137" s="3">
        <v>0.01</v>
      </c>
      <c r="J137" s="3">
        <v>0.23</v>
      </c>
      <c r="K137" s="3">
        <v>0</v>
      </c>
      <c r="L137" s="3">
        <v>0.03</v>
      </c>
      <c r="M137" s="3">
        <v>0.47</v>
      </c>
      <c r="N137" s="3">
        <v>15.44</v>
      </c>
      <c r="O137" s="3">
        <v>49.47</v>
      </c>
      <c r="P137" s="3">
        <v>2.87</v>
      </c>
      <c r="Q137" s="3">
        <v>5.38</v>
      </c>
      <c r="R137" s="3">
        <v>0.54</v>
      </c>
      <c r="S137" s="3">
        <v>0</v>
      </c>
      <c r="T137" s="3">
        <v>0</v>
      </c>
      <c r="U137" s="3">
        <v>0</v>
      </c>
      <c r="V137" s="10"/>
      <c r="W137" s="10"/>
      <c r="X137" s="10"/>
      <c r="Y137" s="10"/>
      <c r="Z137" s="10"/>
    </row>
    <row r="138" spans="1:26" ht="21" customHeight="1" x14ac:dyDescent="0.25">
      <c r="A138" s="3"/>
      <c r="B138" s="2" t="s">
        <v>117</v>
      </c>
      <c r="C138" s="2">
        <v>300</v>
      </c>
      <c r="D138" s="2">
        <v>6.2</v>
      </c>
      <c r="E138" s="2">
        <v>6.9</v>
      </c>
      <c r="F138" s="2">
        <v>29</v>
      </c>
      <c r="G138" s="2">
        <v>203.8</v>
      </c>
      <c r="H138" s="2">
        <v>0.1</v>
      </c>
      <c r="I138" s="2">
        <v>0.14000000000000001</v>
      </c>
      <c r="J138" s="2">
        <v>30.97</v>
      </c>
      <c r="K138" s="2">
        <v>0.1</v>
      </c>
      <c r="L138" s="2">
        <v>0.44</v>
      </c>
      <c r="M138" s="2">
        <v>257.04000000000002</v>
      </c>
      <c r="N138" s="2">
        <v>185.35</v>
      </c>
      <c r="O138" s="2">
        <v>163.15</v>
      </c>
      <c r="P138" s="2">
        <v>32.270000000000003</v>
      </c>
      <c r="Q138" s="2">
        <v>160.12</v>
      </c>
      <c r="R138" s="2">
        <v>2.1800000000000002</v>
      </c>
      <c r="S138" s="2">
        <v>37.159999999999997</v>
      </c>
      <c r="T138" s="2">
        <v>24.8</v>
      </c>
      <c r="U138" s="2">
        <v>16.11</v>
      </c>
    </row>
    <row r="139" spans="1:26" ht="21" customHeight="1" x14ac:dyDescent="0.25">
      <c r="A139" s="3"/>
      <c r="B139" s="2" t="s">
        <v>115</v>
      </c>
      <c r="C139" s="6" t="s">
        <v>121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6" ht="30.75" customHeight="1" x14ac:dyDescent="0.25">
      <c r="A140" s="7" t="s">
        <v>152</v>
      </c>
      <c r="B140" s="17" t="s">
        <v>77</v>
      </c>
      <c r="C140" s="3">
        <v>100</v>
      </c>
      <c r="D140" s="3">
        <v>1.34</v>
      </c>
      <c r="E140" s="3">
        <v>4.4800000000000004</v>
      </c>
      <c r="F140" s="3">
        <v>7.61</v>
      </c>
      <c r="G140" s="3">
        <v>76.099999999999994</v>
      </c>
      <c r="H140" s="3">
        <v>0.01</v>
      </c>
      <c r="I140" s="3">
        <v>0.03</v>
      </c>
      <c r="J140" s="3">
        <v>1.1399999999999999</v>
      </c>
      <c r="K140" s="3">
        <v>0</v>
      </c>
      <c r="L140" s="3">
        <v>4</v>
      </c>
      <c r="M140" s="3">
        <v>131</v>
      </c>
      <c r="N140" s="3">
        <v>227</v>
      </c>
      <c r="O140" s="3">
        <v>32</v>
      </c>
      <c r="P140" s="3">
        <v>18</v>
      </c>
      <c r="Q140" s="3">
        <v>36</v>
      </c>
      <c r="R140" s="3">
        <v>1.2</v>
      </c>
      <c r="S140" s="3">
        <v>19.98</v>
      </c>
      <c r="T140" s="3">
        <v>0.6</v>
      </c>
      <c r="U140" s="3">
        <v>19</v>
      </c>
    </row>
    <row r="141" spans="1:26" ht="21" customHeight="1" x14ac:dyDescent="0.25">
      <c r="A141" s="3" t="s">
        <v>64</v>
      </c>
      <c r="B141" s="3" t="s">
        <v>65</v>
      </c>
      <c r="C141" s="32" t="s">
        <v>124</v>
      </c>
      <c r="D141" s="3">
        <v>20.34</v>
      </c>
      <c r="E141" s="3">
        <v>8.18</v>
      </c>
      <c r="F141" s="3">
        <v>36.380000000000003</v>
      </c>
      <c r="G141" s="3">
        <v>300.39999999999998</v>
      </c>
      <c r="H141" s="3">
        <v>0.08</v>
      </c>
      <c r="I141" s="3">
        <v>7.0000000000000007E-2</v>
      </c>
      <c r="J141" s="3">
        <v>159.36000000000001</v>
      </c>
      <c r="K141" s="3">
        <v>0</v>
      </c>
      <c r="L141" s="3">
        <v>2</v>
      </c>
      <c r="M141" s="3">
        <v>301</v>
      </c>
      <c r="N141" s="3">
        <v>316</v>
      </c>
      <c r="O141" s="3">
        <v>80</v>
      </c>
      <c r="P141" s="3">
        <v>87</v>
      </c>
      <c r="Q141" s="3">
        <v>193</v>
      </c>
      <c r="R141" s="3">
        <v>1.7</v>
      </c>
      <c r="S141" s="3">
        <v>41.15</v>
      </c>
      <c r="T141" s="3">
        <v>21.6</v>
      </c>
      <c r="U141" s="3">
        <v>129.9</v>
      </c>
    </row>
    <row r="142" spans="1:26" ht="23.25" customHeight="1" x14ac:dyDescent="0.25">
      <c r="A142" s="3" t="s">
        <v>47</v>
      </c>
      <c r="B142" s="3" t="s">
        <v>48</v>
      </c>
      <c r="C142" s="32">
        <v>207</v>
      </c>
      <c r="D142" s="3">
        <v>0.2</v>
      </c>
      <c r="E142" s="3">
        <v>0.1</v>
      </c>
      <c r="F142" s="3">
        <v>6.6</v>
      </c>
      <c r="G142" s="3">
        <v>27.9</v>
      </c>
      <c r="H142" s="3">
        <v>0</v>
      </c>
      <c r="I142" s="3">
        <v>0.01</v>
      </c>
      <c r="J142" s="3">
        <v>0.38</v>
      </c>
      <c r="K142" s="3">
        <v>0</v>
      </c>
      <c r="L142" s="3">
        <v>1.1599999999999999</v>
      </c>
      <c r="M142" s="3">
        <v>1.26</v>
      </c>
      <c r="N142" s="3">
        <v>30.23</v>
      </c>
      <c r="O142" s="3">
        <v>67</v>
      </c>
      <c r="P142" s="3">
        <v>4.5599999999999996</v>
      </c>
      <c r="Q142" s="3">
        <v>8.52</v>
      </c>
      <c r="R142" s="3">
        <v>0.77</v>
      </c>
      <c r="S142" s="3">
        <v>0.01</v>
      </c>
      <c r="T142" s="3">
        <v>0.02</v>
      </c>
      <c r="U142" s="3">
        <v>0.7</v>
      </c>
    </row>
    <row r="143" spans="1:26" ht="21" customHeight="1" x14ac:dyDescent="0.25">
      <c r="A143" s="3" t="s">
        <v>31</v>
      </c>
      <c r="B143" s="3" t="s">
        <v>32</v>
      </c>
      <c r="C143" s="3">
        <v>30</v>
      </c>
      <c r="D143" s="3">
        <v>2.2999999999999998</v>
      </c>
      <c r="E143" s="3">
        <v>0.2</v>
      </c>
      <c r="F143" s="3">
        <v>14.8</v>
      </c>
      <c r="G143" s="3">
        <v>70.3</v>
      </c>
      <c r="H143" s="3">
        <v>0.03</v>
      </c>
      <c r="I143" s="3">
        <v>0.01</v>
      </c>
      <c r="J143" s="3">
        <v>0</v>
      </c>
      <c r="K143" s="3">
        <v>0</v>
      </c>
      <c r="L143" s="3">
        <v>0</v>
      </c>
      <c r="M143" s="3">
        <v>149.69999999999999</v>
      </c>
      <c r="N143" s="3">
        <v>27.9</v>
      </c>
      <c r="O143" s="3">
        <v>6</v>
      </c>
      <c r="P143" s="3">
        <v>4.2</v>
      </c>
      <c r="Q143" s="3">
        <v>19.5</v>
      </c>
      <c r="R143" s="3">
        <v>0.33</v>
      </c>
      <c r="S143" s="3">
        <v>0.96</v>
      </c>
      <c r="T143" s="3">
        <v>1.8</v>
      </c>
      <c r="U143" s="3">
        <v>4.3499999999999996</v>
      </c>
    </row>
    <row r="144" spans="1:26" ht="21" customHeight="1" x14ac:dyDescent="0.25">
      <c r="A144" s="3" t="s">
        <v>31</v>
      </c>
      <c r="B144" s="3" t="s">
        <v>33</v>
      </c>
      <c r="C144" s="3">
        <v>20</v>
      </c>
      <c r="D144" s="3">
        <v>1.3</v>
      </c>
      <c r="E144" s="3">
        <v>0.2</v>
      </c>
      <c r="F144" s="3">
        <v>6.7</v>
      </c>
      <c r="G144" s="3">
        <v>34.200000000000003</v>
      </c>
      <c r="H144" s="3">
        <v>0.04</v>
      </c>
      <c r="I144" s="3">
        <v>0.02</v>
      </c>
      <c r="J144" s="3">
        <v>0</v>
      </c>
      <c r="K144" s="3">
        <v>0</v>
      </c>
      <c r="L144" s="3">
        <v>0</v>
      </c>
      <c r="M144" s="3">
        <v>122</v>
      </c>
      <c r="N144" s="3">
        <v>49</v>
      </c>
      <c r="O144" s="3">
        <v>7</v>
      </c>
      <c r="P144" s="3">
        <v>9.4</v>
      </c>
      <c r="Q144" s="3">
        <v>31.6</v>
      </c>
      <c r="R144" s="3">
        <v>0.78</v>
      </c>
      <c r="S144" s="3">
        <v>0</v>
      </c>
      <c r="T144" s="3">
        <v>6.18</v>
      </c>
      <c r="U144" s="3">
        <v>0</v>
      </c>
    </row>
    <row r="145" spans="1:21" ht="21" customHeight="1" x14ac:dyDescent="0.25">
      <c r="A145" s="3"/>
      <c r="B145" s="2" t="s">
        <v>34</v>
      </c>
      <c r="C145" s="2">
        <v>577</v>
      </c>
      <c r="D145" s="2">
        <f>SUM(D140:D144)</f>
        <v>25.48</v>
      </c>
      <c r="E145" s="2">
        <f t="shared" ref="E145:U145" si="13">SUM(E140:E144)</f>
        <v>13.159999999999998</v>
      </c>
      <c r="F145" s="2">
        <f t="shared" si="13"/>
        <v>72.09</v>
      </c>
      <c r="G145" s="2">
        <f t="shared" si="13"/>
        <v>508.9</v>
      </c>
      <c r="H145" s="2">
        <f t="shared" si="13"/>
        <v>0.16</v>
      </c>
      <c r="I145" s="2">
        <f t="shared" si="13"/>
        <v>0.13999999999999999</v>
      </c>
      <c r="J145" s="2">
        <f t="shared" si="13"/>
        <v>160.88</v>
      </c>
      <c r="K145" s="2">
        <f t="shared" si="13"/>
        <v>0</v>
      </c>
      <c r="L145" s="2">
        <f t="shared" si="13"/>
        <v>7.16</v>
      </c>
      <c r="M145" s="2">
        <f t="shared" si="13"/>
        <v>704.96</v>
      </c>
      <c r="N145" s="2">
        <f t="shared" si="13"/>
        <v>650.13</v>
      </c>
      <c r="O145" s="2">
        <f t="shared" si="13"/>
        <v>192</v>
      </c>
      <c r="P145" s="2">
        <f t="shared" si="13"/>
        <v>123.16000000000001</v>
      </c>
      <c r="Q145" s="2">
        <f t="shared" si="13"/>
        <v>288.62</v>
      </c>
      <c r="R145" s="2">
        <f t="shared" si="13"/>
        <v>4.78</v>
      </c>
      <c r="S145" s="2">
        <f t="shared" si="13"/>
        <v>62.099999999999994</v>
      </c>
      <c r="T145" s="2">
        <f t="shared" si="13"/>
        <v>30.200000000000003</v>
      </c>
      <c r="U145" s="2">
        <f t="shared" si="13"/>
        <v>153.94999999999999</v>
      </c>
    </row>
    <row r="146" spans="1:21" ht="21" customHeight="1" x14ac:dyDescent="0.25">
      <c r="A146" s="3"/>
      <c r="B146" s="5" t="s">
        <v>35</v>
      </c>
      <c r="C146" s="5">
        <f t="shared" ref="C146:U146" si="14">C145+C138</f>
        <v>877</v>
      </c>
      <c r="D146" s="5">
        <f t="shared" si="14"/>
        <v>31.68</v>
      </c>
      <c r="E146" s="5">
        <f t="shared" si="14"/>
        <v>20.059999999999999</v>
      </c>
      <c r="F146" s="5">
        <f t="shared" si="14"/>
        <v>101.09</v>
      </c>
      <c r="G146" s="5">
        <f t="shared" si="14"/>
        <v>712.7</v>
      </c>
      <c r="H146" s="5">
        <f t="shared" si="14"/>
        <v>0.26</v>
      </c>
      <c r="I146" s="5">
        <f t="shared" si="14"/>
        <v>0.28000000000000003</v>
      </c>
      <c r="J146" s="5">
        <f t="shared" si="14"/>
        <v>191.85</v>
      </c>
      <c r="K146" s="5">
        <f t="shared" si="14"/>
        <v>0.1</v>
      </c>
      <c r="L146" s="5">
        <f t="shared" si="14"/>
        <v>7.6000000000000005</v>
      </c>
      <c r="M146" s="5">
        <f t="shared" si="14"/>
        <v>962</v>
      </c>
      <c r="N146" s="5">
        <f t="shared" si="14"/>
        <v>835.48</v>
      </c>
      <c r="O146" s="5">
        <f t="shared" si="14"/>
        <v>355.15</v>
      </c>
      <c r="P146" s="5">
        <f t="shared" si="14"/>
        <v>155.43</v>
      </c>
      <c r="Q146" s="5">
        <f t="shared" si="14"/>
        <v>448.74</v>
      </c>
      <c r="R146" s="5">
        <f t="shared" si="14"/>
        <v>6.9600000000000009</v>
      </c>
      <c r="S146" s="5">
        <f t="shared" si="14"/>
        <v>99.259999999999991</v>
      </c>
      <c r="T146" s="5">
        <f t="shared" si="14"/>
        <v>55</v>
      </c>
      <c r="U146" s="5">
        <f t="shared" si="14"/>
        <v>170.06</v>
      </c>
    </row>
    <row r="147" spans="1:21" ht="21" customHeight="1" x14ac:dyDescent="0.25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6"/>
      <c r="U147" s="16"/>
    </row>
    <row r="148" spans="1:21" ht="21" customHeight="1" x14ac:dyDescent="0.3">
      <c r="A148" s="41" t="s">
        <v>99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</row>
    <row r="149" spans="1:21" ht="15.75" x14ac:dyDescent="0.25">
      <c r="A149" s="42" t="s">
        <v>0</v>
      </c>
      <c r="B149" s="42" t="s">
        <v>105</v>
      </c>
      <c r="C149" s="43" t="s">
        <v>1</v>
      </c>
      <c r="D149" s="45" t="s">
        <v>106</v>
      </c>
      <c r="E149" s="46"/>
      <c r="F149" s="47"/>
      <c r="G149" s="48" t="s">
        <v>5</v>
      </c>
      <c r="H149" s="50" t="s">
        <v>103</v>
      </c>
      <c r="I149" s="50"/>
      <c r="J149" s="50"/>
      <c r="K149" s="50"/>
      <c r="L149" s="50"/>
      <c r="M149" s="50" t="s">
        <v>104</v>
      </c>
      <c r="N149" s="50"/>
      <c r="O149" s="50"/>
      <c r="P149" s="50"/>
      <c r="Q149" s="50"/>
      <c r="R149" s="50"/>
      <c r="S149" s="50"/>
      <c r="T149" s="50"/>
      <c r="U149" s="50"/>
    </row>
    <row r="150" spans="1:21" ht="30" x14ac:dyDescent="0.25">
      <c r="A150" s="42"/>
      <c r="B150" s="42"/>
      <c r="C150" s="44"/>
      <c r="D150" s="25" t="s">
        <v>2</v>
      </c>
      <c r="E150" s="26" t="s">
        <v>3</v>
      </c>
      <c r="F150" s="26" t="s">
        <v>4</v>
      </c>
      <c r="G150" s="49"/>
      <c r="H150" s="34" t="s">
        <v>6</v>
      </c>
      <c r="I150" s="34" t="s">
        <v>7</v>
      </c>
      <c r="J150" s="34" t="s">
        <v>8</v>
      </c>
      <c r="K150" s="34" t="s">
        <v>9</v>
      </c>
      <c r="L150" s="34" t="s">
        <v>10</v>
      </c>
      <c r="M150" s="34" t="s">
        <v>11</v>
      </c>
      <c r="N150" s="34" t="s">
        <v>12</v>
      </c>
      <c r="O150" s="34" t="s">
        <v>13</v>
      </c>
      <c r="P150" s="34" t="s">
        <v>14</v>
      </c>
      <c r="Q150" s="34" t="s">
        <v>15</v>
      </c>
      <c r="R150" s="34" t="s">
        <v>16</v>
      </c>
      <c r="S150" s="34" t="s">
        <v>17</v>
      </c>
      <c r="T150" s="34" t="s">
        <v>18</v>
      </c>
      <c r="U150" s="34" t="s">
        <v>19</v>
      </c>
    </row>
    <row r="151" spans="1:21" x14ac:dyDescent="0.25">
      <c r="A151" s="2"/>
      <c r="B151" s="2"/>
      <c r="C151" s="34" t="s">
        <v>20</v>
      </c>
      <c r="D151" s="34" t="s">
        <v>20</v>
      </c>
      <c r="E151" s="34" t="s">
        <v>20</v>
      </c>
      <c r="F151" s="34" t="s">
        <v>20</v>
      </c>
      <c r="G151" s="34" t="s">
        <v>21</v>
      </c>
      <c r="H151" s="34" t="s">
        <v>22</v>
      </c>
      <c r="I151" s="34" t="s">
        <v>22</v>
      </c>
      <c r="J151" s="34" t="s">
        <v>23</v>
      </c>
      <c r="K151" s="34" t="s">
        <v>24</v>
      </c>
      <c r="L151" s="34" t="s">
        <v>22</v>
      </c>
      <c r="M151" s="34" t="s">
        <v>22</v>
      </c>
      <c r="N151" s="34" t="s">
        <v>22</v>
      </c>
      <c r="O151" s="34" t="s">
        <v>22</v>
      </c>
      <c r="P151" s="34" t="s">
        <v>22</v>
      </c>
      <c r="Q151" s="34" t="s">
        <v>22</v>
      </c>
      <c r="R151" s="34" t="s">
        <v>22</v>
      </c>
      <c r="S151" s="34" t="s">
        <v>24</v>
      </c>
      <c r="T151" s="34" t="s">
        <v>24</v>
      </c>
      <c r="U151" s="34" t="s">
        <v>24</v>
      </c>
    </row>
    <row r="152" spans="1:21" x14ac:dyDescent="0.25">
      <c r="A152" s="3"/>
      <c r="B152" s="4" t="s">
        <v>66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5">
      <c r="A153" s="3"/>
      <c r="B153" s="2" t="s">
        <v>116</v>
      </c>
      <c r="C153" s="6" t="s">
        <v>121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5">
      <c r="A154" s="3" t="s">
        <v>52</v>
      </c>
      <c r="B154" s="3" t="s">
        <v>53</v>
      </c>
      <c r="C154" s="3">
        <v>150</v>
      </c>
      <c r="D154" s="3">
        <v>0.1</v>
      </c>
      <c r="E154" s="3">
        <v>0</v>
      </c>
      <c r="F154" s="3">
        <v>4.8</v>
      </c>
      <c r="G154" s="3">
        <v>20.100000000000001</v>
      </c>
      <c r="H154" s="3">
        <v>0</v>
      </c>
      <c r="I154" s="3">
        <v>0.01</v>
      </c>
      <c r="J154" s="3">
        <v>0.23</v>
      </c>
      <c r="K154" s="3">
        <v>0</v>
      </c>
      <c r="L154" s="3">
        <v>0.03</v>
      </c>
      <c r="M154" s="3">
        <v>0.51</v>
      </c>
      <c r="N154" s="3">
        <v>15.57</v>
      </c>
      <c r="O154" s="3">
        <v>49.56</v>
      </c>
      <c r="P154" s="3">
        <v>2.87</v>
      </c>
      <c r="Q154" s="3">
        <v>5.38</v>
      </c>
      <c r="R154" s="3">
        <v>0.55000000000000004</v>
      </c>
      <c r="S154" s="3">
        <v>0</v>
      </c>
      <c r="T154" s="3">
        <v>0</v>
      </c>
      <c r="U154" s="3">
        <v>0</v>
      </c>
    </row>
    <row r="155" spans="1:21" ht="21" customHeight="1" x14ac:dyDescent="0.25">
      <c r="A155" s="3" t="s">
        <v>31</v>
      </c>
      <c r="B155" s="3" t="s">
        <v>82</v>
      </c>
      <c r="C155" s="3">
        <v>10</v>
      </c>
      <c r="D155" s="3">
        <v>1.0900000000000001</v>
      </c>
      <c r="E155" s="3">
        <v>0.13</v>
      </c>
      <c r="F155" s="3">
        <v>6.88</v>
      </c>
      <c r="G155" s="3">
        <v>33.1</v>
      </c>
      <c r="H155" s="3">
        <v>0.02</v>
      </c>
      <c r="I155" s="3">
        <v>0.01</v>
      </c>
      <c r="J155" s="3">
        <v>0</v>
      </c>
      <c r="K155" s="3">
        <v>0</v>
      </c>
      <c r="L155" s="3">
        <v>0</v>
      </c>
      <c r="M155" s="3">
        <v>46</v>
      </c>
      <c r="N155" s="3">
        <v>15</v>
      </c>
      <c r="O155" s="3">
        <v>3</v>
      </c>
      <c r="P155" s="3">
        <v>4</v>
      </c>
      <c r="Q155" s="3">
        <v>11</v>
      </c>
      <c r="R155" s="3">
        <v>0.3</v>
      </c>
      <c r="S155" s="3">
        <v>0</v>
      </c>
      <c r="T155" s="3">
        <v>0</v>
      </c>
      <c r="U155" s="3">
        <v>0</v>
      </c>
    </row>
    <row r="156" spans="1:21" ht="21" customHeight="1" x14ac:dyDescent="0.25">
      <c r="A156" s="3"/>
      <c r="B156" s="2" t="s">
        <v>117</v>
      </c>
      <c r="C156" s="2">
        <v>170</v>
      </c>
      <c r="D156" s="2">
        <v>2.2999999999999998</v>
      </c>
      <c r="E156" s="2">
        <v>0.3</v>
      </c>
      <c r="F156" s="2">
        <v>18.600000000000001</v>
      </c>
      <c r="G156" s="2">
        <v>86.2</v>
      </c>
      <c r="H156" s="2">
        <v>0.05</v>
      </c>
      <c r="I156" s="2">
        <v>0.02</v>
      </c>
      <c r="J156" s="2">
        <v>0.23</v>
      </c>
      <c r="K156" s="2">
        <v>0</v>
      </c>
      <c r="L156" s="2">
        <v>0.03</v>
      </c>
      <c r="M156" s="2">
        <v>121.51</v>
      </c>
      <c r="N156" s="2">
        <v>52.57</v>
      </c>
      <c r="O156" s="2">
        <v>55.56</v>
      </c>
      <c r="P156" s="2">
        <v>12.07</v>
      </c>
      <c r="Q156" s="2">
        <v>29.58</v>
      </c>
      <c r="R156" s="2">
        <v>1.1299999999999999</v>
      </c>
      <c r="S156" s="2">
        <v>0</v>
      </c>
      <c r="T156" s="2">
        <v>0</v>
      </c>
      <c r="U156" s="2">
        <v>0</v>
      </c>
    </row>
    <row r="157" spans="1:21" ht="21" customHeight="1" x14ac:dyDescent="0.25">
      <c r="A157" s="3"/>
      <c r="B157" s="2" t="s">
        <v>115</v>
      </c>
      <c r="C157" s="6" t="s">
        <v>121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21" customHeight="1" x14ac:dyDescent="0.25">
      <c r="A158" s="3" t="s">
        <v>58</v>
      </c>
      <c r="B158" s="3" t="s">
        <v>59</v>
      </c>
      <c r="C158" s="3">
        <v>100</v>
      </c>
      <c r="D158" s="3">
        <v>1.17</v>
      </c>
      <c r="E158" s="3">
        <v>8.9499999999999993</v>
      </c>
      <c r="F158" s="3">
        <v>6.67</v>
      </c>
      <c r="G158" s="3">
        <v>111.9</v>
      </c>
      <c r="H158" s="3">
        <v>0.03</v>
      </c>
      <c r="I158" s="3">
        <v>0.02</v>
      </c>
      <c r="J158" s="3">
        <v>121.48</v>
      </c>
      <c r="K158" s="3">
        <v>0</v>
      </c>
      <c r="L158" s="3">
        <v>5</v>
      </c>
      <c r="M158" s="3">
        <v>335</v>
      </c>
      <c r="N158" s="3">
        <v>214</v>
      </c>
      <c r="O158" s="3">
        <v>20</v>
      </c>
      <c r="P158" s="3">
        <v>16</v>
      </c>
      <c r="Q158" s="3">
        <v>36</v>
      </c>
      <c r="R158" s="3">
        <v>0.8</v>
      </c>
      <c r="S158" s="3">
        <v>13.1</v>
      </c>
      <c r="T158" s="3">
        <v>0.3</v>
      </c>
      <c r="U158" s="3">
        <v>19.75</v>
      </c>
    </row>
    <row r="159" spans="1:21" ht="21" customHeight="1" x14ac:dyDescent="0.25">
      <c r="A159" s="3" t="s">
        <v>50</v>
      </c>
      <c r="B159" s="3" t="s">
        <v>51</v>
      </c>
      <c r="C159" s="3">
        <v>180</v>
      </c>
      <c r="D159" s="3">
        <v>3.69</v>
      </c>
      <c r="E159" s="3">
        <v>6.37</v>
      </c>
      <c r="F159" s="3">
        <v>23.79</v>
      </c>
      <c r="G159" s="3">
        <v>167.3</v>
      </c>
      <c r="H159" s="3">
        <v>0.14000000000000001</v>
      </c>
      <c r="I159" s="3">
        <v>0.12</v>
      </c>
      <c r="J159" s="3">
        <v>28.55</v>
      </c>
      <c r="K159" s="3">
        <v>0.11</v>
      </c>
      <c r="L159" s="3">
        <v>12</v>
      </c>
      <c r="M159" s="3">
        <v>195</v>
      </c>
      <c r="N159" s="3">
        <v>750</v>
      </c>
      <c r="O159" s="3">
        <v>47</v>
      </c>
      <c r="P159" s="3">
        <v>34</v>
      </c>
      <c r="Q159" s="3">
        <v>101</v>
      </c>
      <c r="R159" s="3">
        <v>1.2</v>
      </c>
      <c r="S159" s="3">
        <v>34.15</v>
      </c>
      <c r="T159" s="3">
        <v>1</v>
      </c>
      <c r="U159" s="3">
        <v>51.35</v>
      </c>
    </row>
    <row r="160" spans="1:21" ht="21" customHeight="1" x14ac:dyDescent="0.25">
      <c r="A160" s="3" t="s">
        <v>73</v>
      </c>
      <c r="B160" s="7" t="s">
        <v>74</v>
      </c>
      <c r="C160" s="32" t="s">
        <v>131</v>
      </c>
      <c r="D160" s="3">
        <v>13.09</v>
      </c>
      <c r="E160" s="3">
        <v>7.52</v>
      </c>
      <c r="F160" s="3">
        <v>2.89</v>
      </c>
      <c r="G160" s="3">
        <v>131.6</v>
      </c>
      <c r="H160" s="3">
        <v>0.08</v>
      </c>
      <c r="I160" s="3">
        <v>0.11</v>
      </c>
      <c r="J160" s="3">
        <v>9.02</v>
      </c>
      <c r="K160" s="3">
        <v>0.16</v>
      </c>
      <c r="L160" s="3">
        <v>1</v>
      </c>
      <c r="M160" s="3">
        <v>111</v>
      </c>
      <c r="N160" s="3">
        <v>347</v>
      </c>
      <c r="O160" s="3">
        <v>68</v>
      </c>
      <c r="P160" s="3">
        <v>44</v>
      </c>
      <c r="Q160" s="3">
        <v>202</v>
      </c>
      <c r="R160" s="3">
        <v>0.7</v>
      </c>
      <c r="S160" s="3">
        <v>133.47999999999999</v>
      </c>
      <c r="T160" s="3">
        <v>11.9</v>
      </c>
      <c r="U160" s="3">
        <v>572.6</v>
      </c>
    </row>
    <row r="161" spans="1:21" ht="21" customHeight="1" x14ac:dyDescent="0.25">
      <c r="A161" s="3" t="s">
        <v>39</v>
      </c>
      <c r="B161" s="3" t="s">
        <v>40</v>
      </c>
      <c r="C161" s="3">
        <v>200</v>
      </c>
      <c r="D161" s="3">
        <v>4.7</v>
      </c>
      <c r="E161" s="3">
        <v>3.5</v>
      </c>
      <c r="F161" s="3">
        <v>12.5</v>
      </c>
      <c r="G161" s="3">
        <v>100.4</v>
      </c>
      <c r="H161" s="3">
        <v>0.04</v>
      </c>
      <c r="I161" s="3">
        <v>0.16</v>
      </c>
      <c r="J161" s="3">
        <v>17.25</v>
      </c>
      <c r="K161" s="3">
        <v>0</v>
      </c>
      <c r="L161" s="3">
        <v>0.68</v>
      </c>
      <c r="M161" s="3">
        <v>49.95</v>
      </c>
      <c r="N161" s="3">
        <v>220.33</v>
      </c>
      <c r="O161" s="3">
        <v>167.68</v>
      </c>
      <c r="P161" s="3">
        <v>34.32</v>
      </c>
      <c r="Q161" s="3">
        <v>130.28</v>
      </c>
      <c r="R161" s="3">
        <v>1.0900000000000001</v>
      </c>
      <c r="S161" s="3">
        <v>11.7</v>
      </c>
      <c r="T161" s="3">
        <v>2.29</v>
      </c>
      <c r="U161" s="3">
        <v>38.25</v>
      </c>
    </row>
    <row r="162" spans="1:21" ht="21" customHeight="1" x14ac:dyDescent="0.25">
      <c r="A162" s="3" t="s">
        <v>31</v>
      </c>
      <c r="B162" s="3" t="s">
        <v>32</v>
      </c>
      <c r="C162" s="3">
        <v>30</v>
      </c>
      <c r="D162" s="3">
        <v>2.2999999999999998</v>
      </c>
      <c r="E162" s="3">
        <v>0.2</v>
      </c>
      <c r="F162" s="3">
        <v>14.8</v>
      </c>
      <c r="G162" s="3">
        <v>70.3</v>
      </c>
      <c r="H162" s="3">
        <v>0.03</v>
      </c>
      <c r="I162" s="3">
        <v>0.01</v>
      </c>
      <c r="J162" s="3">
        <v>0</v>
      </c>
      <c r="K162" s="3">
        <v>0</v>
      </c>
      <c r="L162" s="3">
        <v>0</v>
      </c>
      <c r="M162" s="3">
        <v>149.69999999999999</v>
      </c>
      <c r="N162" s="3">
        <v>27.9</v>
      </c>
      <c r="O162" s="3">
        <v>6</v>
      </c>
      <c r="P162" s="3">
        <v>4.2</v>
      </c>
      <c r="Q162" s="3">
        <v>19.5</v>
      </c>
      <c r="R162" s="3">
        <v>0.33</v>
      </c>
      <c r="S162" s="3">
        <v>0.96</v>
      </c>
      <c r="T162" s="3">
        <v>1.8</v>
      </c>
      <c r="U162" s="3">
        <v>4.3499999999999996</v>
      </c>
    </row>
    <row r="163" spans="1:21" ht="21" customHeight="1" x14ac:dyDescent="0.25">
      <c r="A163" s="3" t="s">
        <v>31</v>
      </c>
      <c r="B163" s="3" t="s">
        <v>33</v>
      </c>
      <c r="C163" s="3">
        <v>20</v>
      </c>
      <c r="D163" s="3">
        <v>1.3</v>
      </c>
      <c r="E163" s="3">
        <v>0.2</v>
      </c>
      <c r="F163" s="3">
        <v>6.7</v>
      </c>
      <c r="G163" s="3">
        <v>34.200000000000003</v>
      </c>
      <c r="H163" s="3">
        <v>0.04</v>
      </c>
      <c r="I163" s="3">
        <v>0.02</v>
      </c>
      <c r="J163" s="3">
        <v>0</v>
      </c>
      <c r="K163" s="3">
        <v>0</v>
      </c>
      <c r="L163" s="3">
        <v>0</v>
      </c>
      <c r="M163" s="3">
        <v>122</v>
      </c>
      <c r="N163" s="3">
        <v>49</v>
      </c>
      <c r="O163" s="3">
        <v>7</v>
      </c>
      <c r="P163" s="3">
        <v>9.4</v>
      </c>
      <c r="Q163" s="3">
        <v>31.6</v>
      </c>
      <c r="R163" s="3">
        <v>0.78</v>
      </c>
      <c r="S163" s="3">
        <v>0</v>
      </c>
      <c r="T163" s="3">
        <v>6.18</v>
      </c>
      <c r="U163" s="3">
        <v>0</v>
      </c>
    </row>
    <row r="164" spans="1:21" ht="21" customHeight="1" x14ac:dyDescent="0.25">
      <c r="A164" s="3"/>
      <c r="B164" s="2" t="s">
        <v>34</v>
      </c>
      <c r="C164" s="2">
        <v>630</v>
      </c>
      <c r="D164" s="2">
        <f t="shared" ref="D164:U164" si="15">SUM(D158:D163)</f>
        <v>26.25</v>
      </c>
      <c r="E164" s="2">
        <f t="shared" si="15"/>
        <v>26.74</v>
      </c>
      <c r="F164" s="2">
        <f t="shared" si="15"/>
        <v>67.350000000000009</v>
      </c>
      <c r="G164" s="2">
        <f t="shared" si="15"/>
        <v>615.70000000000005</v>
      </c>
      <c r="H164" s="2">
        <f t="shared" si="15"/>
        <v>0.35999999999999993</v>
      </c>
      <c r="I164" s="2">
        <f t="shared" si="15"/>
        <v>0.44000000000000006</v>
      </c>
      <c r="J164" s="2">
        <f t="shared" si="15"/>
        <v>176.3</v>
      </c>
      <c r="K164" s="2">
        <f t="shared" si="15"/>
        <v>0.27</v>
      </c>
      <c r="L164" s="2">
        <f t="shared" si="15"/>
        <v>18.68</v>
      </c>
      <c r="M164" s="2">
        <f t="shared" si="15"/>
        <v>962.65000000000009</v>
      </c>
      <c r="N164" s="2">
        <f t="shared" si="15"/>
        <v>1608.23</v>
      </c>
      <c r="O164" s="2">
        <f t="shared" si="15"/>
        <v>315.68</v>
      </c>
      <c r="P164" s="2">
        <f t="shared" si="15"/>
        <v>141.91999999999999</v>
      </c>
      <c r="Q164" s="2">
        <f t="shared" si="15"/>
        <v>520.38</v>
      </c>
      <c r="R164" s="2">
        <f t="shared" si="15"/>
        <v>4.9000000000000004</v>
      </c>
      <c r="S164" s="2">
        <f t="shared" si="15"/>
        <v>193.39</v>
      </c>
      <c r="T164" s="2">
        <f t="shared" si="15"/>
        <v>23.470000000000002</v>
      </c>
      <c r="U164" s="2">
        <f t="shared" si="15"/>
        <v>686.30000000000007</v>
      </c>
    </row>
    <row r="165" spans="1:21" ht="21" customHeight="1" x14ac:dyDescent="0.25">
      <c r="A165" s="3"/>
      <c r="B165" s="5" t="s">
        <v>35</v>
      </c>
      <c r="C165" s="5">
        <f t="shared" ref="C165:U165" si="16">C164+C156</f>
        <v>800</v>
      </c>
      <c r="D165" s="5">
        <f t="shared" si="16"/>
        <v>28.55</v>
      </c>
      <c r="E165" s="5">
        <f t="shared" si="16"/>
        <v>27.04</v>
      </c>
      <c r="F165" s="5">
        <f t="shared" si="16"/>
        <v>85.950000000000017</v>
      </c>
      <c r="G165" s="5">
        <f t="shared" si="16"/>
        <v>701.90000000000009</v>
      </c>
      <c r="H165" s="5">
        <f t="shared" si="16"/>
        <v>0.40999999999999992</v>
      </c>
      <c r="I165" s="5">
        <f t="shared" si="16"/>
        <v>0.46000000000000008</v>
      </c>
      <c r="J165" s="5">
        <f t="shared" si="16"/>
        <v>176.53</v>
      </c>
      <c r="K165" s="5">
        <f t="shared" si="16"/>
        <v>0.27</v>
      </c>
      <c r="L165" s="5">
        <f t="shared" si="16"/>
        <v>18.71</v>
      </c>
      <c r="M165" s="5">
        <f t="shared" si="16"/>
        <v>1084.1600000000001</v>
      </c>
      <c r="N165" s="5">
        <f t="shared" si="16"/>
        <v>1660.8</v>
      </c>
      <c r="O165" s="5">
        <f t="shared" si="16"/>
        <v>371.24</v>
      </c>
      <c r="P165" s="5">
        <f t="shared" si="16"/>
        <v>153.98999999999998</v>
      </c>
      <c r="Q165" s="5">
        <f t="shared" si="16"/>
        <v>549.96</v>
      </c>
      <c r="R165" s="5">
        <f t="shared" si="16"/>
        <v>6.03</v>
      </c>
      <c r="S165" s="5">
        <f t="shared" si="16"/>
        <v>193.39</v>
      </c>
      <c r="T165" s="5">
        <f t="shared" si="16"/>
        <v>23.470000000000002</v>
      </c>
      <c r="U165" s="5">
        <f t="shared" si="16"/>
        <v>686.30000000000007</v>
      </c>
    </row>
    <row r="166" spans="1:21" ht="21" customHeight="1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  <c r="U166" s="15"/>
    </row>
    <row r="167" spans="1:21" ht="21" customHeight="1" x14ac:dyDescent="0.3">
      <c r="A167" s="41" t="s">
        <v>100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</row>
    <row r="168" spans="1:21" ht="15.75" x14ac:dyDescent="0.25">
      <c r="A168" s="42" t="s">
        <v>0</v>
      </c>
      <c r="B168" s="42" t="s">
        <v>105</v>
      </c>
      <c r="C168" s="43" t="s">
        <v>1</v>
      </c>
      <c r="D168" s="45" t="s">
        <v>106</v>
      </c>
      <c r="E168" s="46"/>
      <c r="F168" s="47"/>
      <c r="G168" s="48" t="s">
        <v>5</v>
      </c>
      <c r="H168" s="50" t="s">
        <v>103</v>
      </c>
      <c r="I168" s="50"/>
      <c r="J168" s="50"/>
      <c r="K168" s="50"/>
      <c r="L168" s="50"/>
      <c r="M168" s="50" t="s">
        <v>104</v>
      </c>
      <c r="N168" s="50"/>
      <c r="O168" s="50"/>
      <c r="P168" s="50"/>
      <c r="Q168" s="50"/>
      <c r="R168" s="50"/>
      <c r="S168" s="50"/>
      <c r="T168" s="50"/>
      <c r="U168" s="50"/>
    </row>
    <row r="169" spans="1:21" ht="30" x14ac:dyDescent="0.25">
      <c r="A169" s="42"/>
      <c r="B169" s="42"/>
      <c r="C169" s="44"/>
      <c r="D169" s="25" t="s">
        <v>2</v>
      </c>
      <c r="E169" s="26" t="s">
        <v>3</v>
      </c>
      <c r="F169" s="26" t="s">
        <v>4</v>
      </c>
      <c r="G169" s="49"/>
      <c r="H169" s="34" t="s">
        <v>6</v>
      </c>
      <c r="I169" s="34" t="s">
        <v>7</v>
      </c>
      <c r="J169" s="34" t="s">
        <v>8</v>
      </c>
      <c r="K169" s="34" t="s">
        <v>9</v>
      </c>
      <c r="L169" s="34" t="s">
        <v>10</v>
      </c>
      <c r="M169" s="34" t="s">
        <v>11</v>
      </c>
      <c r="N169" s="34" t="s">
        <v>12</v>
      </c>
      <c r="O169" s="34" t="s">
        <v>13</v>
      </c>
      <c r="P169" s="34" t="s">
        <v>14</v>
      </c>
      <c r="Q169" s="34" t="s">
        <v>15</v>
      </c>
      <c r="R169" s="34" t="s">
        <v>16</v>
      </c>
      <c r="S169" s="34" t="s">
        <v>17</v>
      </c>
      <c r="T169" s="34" t="s">
        <v>18</v>
      </c>
      <c r="U169" s="34" t="s">
        <v>19</v>
      </c>
    </row>
    <row r="170" spans="1:21" x14ac:dyDescent="0.25">
      <c r="A170" s="2"/>
      <c r="B170" s="2"/>
      <c r="C170" s="34" t="s">
        <v>20</v>
      </c>
      <c r="D170" s="34" t="s">
        <v>20</v>
      </c>
      <c r="E170" s="34" t="s">
        <v>20</v>
      </c>
      <c r="F170" s="34" t="s">
        <v>20</v>
      </c>
      <c r="G170" s="34" t="s">
        <v>21</v>
      </c>
      <c r="H170" s="34" t="s">
        <v>22</v>
      </c>
      <c r="I170" s="34" t="s">
        <v>22</v>
      </c>
      <c r="J170" s="34" t="s">
        <v>23</v>
      </c>
      <c r="K170" s="34" t="s">
        <v>24</v>
      </c>
      <c r="L170" s="34" t="s">
        <v>22</v>
      </c>
      <c r="M170" s="34" t="s">
        <v>22</v>
      </c>
      <c r="N170" s="34" t="s">
        <v>22</v>
      </c>
      <c r="O170" s="34" t="s">
        <v>22</v>
      </c>
      <c r="P170" s="34" t="s">
        <v>22</v>
      </c>
      <c r="Q170" s="34" t="s">
        <v>22</v>
      </c>
      <c r="R170" s="34" t="s">
        <v>22</v>
      </c>
      <c r="S170" s="34" t="s">
        <v>24</v>
      </c>
      <c r="T170" s="34" t="s">
        <v>24</v>
      </c>
      <c r="U170" s="34" t="s">
        <v>24</v>
      </c>
    </row>
    <row r="171" spans="1:21" x14ac:dyDescent="0.25">
      <c r="A171" s="3"/>
      <c r="B171" s="4" t="s">
        <v>67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25">
      <c r="A172" s="3"/>
      <c r="B172" s="2" t="s">
        <v>116</v>
      </c>
      <c r="C172" s="6" t="s">
        <v>121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5">
      <c r="A173" s="3" t="s">
        <v>87</v>
      </c>
      <c r="B173" s="3" t="s">
        <v>88</v>
      </c>
      <c r="C173" s="3">
        <v>150</v>
      </c>
      <c r="D173" s="3">
        <v>6.2</v>
      </c>
      <c r="E173" s="3">
        <v>7.6</v>
      </c>
      <c r="F173" s="3">
        <v>28.2</v>
      </c>
      <c r="G173" s="3">
        <v>206.2</v>
      </c>
      <c r="H173" s="3">
        <v>0.14000000000000001</v>
      </c>
      <c r="I173" s="3">
        <v>0.11</v>
      </c>
      <c r="J173" s="3">
        <v>31.22</v>
      </c>
      <c r="K173" s="3">
        <v>0.1</v>
      </c>
      <c r="L173" s="3">
        <v>0.41</v>
      </c>
      <c r="M173" s="3">
        <v>254.01</v>
      </c>
      <c r="N173" s="3">
        <v>162.16999999999999</v>
      </c>
      <c r="O173" s="3">
        <v>107.34</v>
      </c>
      <c r="P173" s="3">
        <v>36.72</v>
      </c>
      <c r="Q173" s="3">
        <v>139.54</v>
      </c>
      <c r="R173" s="3">
        <v>0.99</v>
      </c>
      <c r="S173" s="3">
        <v>38.71</v>
      </c>
      <c r="T173" s="3">
        <v>2.33</v>
      </c>
      <c r="U173" s="3">
        <v>26.31</v>
      </c>
    </row>
    <row r="174" spans="1:21" ht="21" customHeight="1" x14ac:dyDescent="0.25">
      <c r="A174" s="3" t="s">
        <v>47</v>
      </c>
      <c r="B174" s="3" t="s">
        <v>48</v>
      </c>
      <c r="C174" s="3">
        <v>155</v>
      </c>
      <c r="D174" s="3">
        <v>0.2</v>
      </c>
      <c r="E174" s="3">
        <v>0</v>
      </c>
      <c r="F174" s="3">
        <v>5</v>
      </c>
      <c r="G174" s="3">
        <v>20.9</v>
      </c>
      <c r="H174" s="3">
        <v>0</v>
      </c>
      <c r="I174" s="3">
        <v>0.01</v>
      </c>
      <c r="J174" s="3">
        <v>0.28999999999999998</v>
      </c>
      <c r="K174" s="3">
        <v>0</v>
      </c>
      <c r="L174" s="3">
        <v>0.87</v>
      </c>
      <c r="M174" s="3">
        <v>0.95</v>
      </c>
      <c r="N174" s="3">
        <v>22.67</v>
      </c>
      <c r="O174" s="3">
        <v>50.25</v>
      </c>
      <c r="P174" s="3">
        <v>3.42</v>
      </c>
      <c r="Q174" s="3">
        <v>6.39</v>
      </c>
      <c r="R174" s="3">
        <v>0.57999999999999996</v>
      </c>
      <c r="S174" s="3">
        <v>0.01</v>
      </c>
      <c r="T174" s="3">
        <v>0.02</v>
      </c>
      <c r="U174" s="3">
        <v>0.53</v>
      </c>
    </row>
    <row r="175" spans="1:21" ht="21" customHeight="1" x14ac:dyDescent="0.25">
      <c r="A175" s="3"/>
      <c r="B175" s="2" t="s">
        <v>117</v>
      </c>
      <c r="C175" s="2">
        <v>305</v>
      </c>
      <c r="D175" s="2">
        <v>6.4</v>
      </c>
      <c r="E175" s="2">
        <v>7.6</v>
      </c>
      <c r="F175" s="2">
        <v>33.200000000000003</v>
      </c>
      <c r="G175" s="2">
        <v>227.1</v>
      </c>
      <c r="H175" s="2">
        <v>0.14000000000000001</v>
      </c>
      <c r="I175" s="2">
        <v>0.12</v>
      </c>
      <c r="J175" s="2">
        <v>31.51</v>
      </c>
      <c r="K175" s="2">
        <v>0.1</v>
      </c>
      <c r="L175" s="2">
        <v>1.28</v>
      </c>
      <c r="M175" s="2">
        <v>254.96</v>
      </c>
      <c r="N175" s="2">
        <v>184.84</v>
      </c>
      <c r="O175" s="2">
        <v>157.59</v>
      </c>
      <c r="P175" s="2">
        <v>40.14</v>
      </c>
      <c r="Q175" s="2">
        <v>145.93</v>
      </c>
      <c r="R175" s="2">
        <v>1.57</v>
      </c>
      <c r="S175" s="2">
        <v>38.72</v>
      </c>
      <c r="T175" s="2">
        <v>2.35</v>
      </c>
      <c r="U175" s="2">
        <v>26.84</v>
      </c>
    </row>
    <row r="176" spans="1:21" ht="21" customHeight="1" x14ac:dyDescent="0.25">
      <c r="A176" s="3"/>
      <c r="B176" s="2" t="s">
        <v>115</v>
      </c>
      <c r="C176" s="6" t="s">
        <v>121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26.25" customHeight="1" x14ac:dyDescent="0.25">
      <c r="A177" s="7" t="s">
        <v>151</v>
      </c>
      <c r="B177" s="17" t="s">
        <v>141</v>
      </c>
      <c r="C177" s="3">
        <v>100</v>
      </c>
      <c r="D177" s="3">
        <v>2.52</v>
      </c>
      <c r="E177" s="3">
        <v>10.15</v>
      </c>
      <c r="F177" s="3">
        <v>10.39</v>
      </c>
      <c r="G177" s="3">
        <v>143</v>
      </c>
      <c r="H177" s="3">
        <v>0.03</v>
      </c>
      <c r="I177" s="3">
        <v>0.05</v>
      </c>
      <c r="J177" s="3">
        <v>122.25</v>
      </c>
      <c r="K177" s="3">
        <v>0</v>
      </c>
      <c r="L177" s="3">
        <v>23</v>
      </c>
      <c r="M177" s="3">
        <v>112</v>
      </c>
      <c r="N177" s="3">
        <v>343</v>
      </c>
      <c r="O177" s="3">
        <v>59</v>
      </c>
      <c r="P177" s="3">
        <v>21</v>
      </c>
      <c r="Q177" s="3">
        <v>44</v>
      </c>
      <c r="R177" s="3">
        <v>0.9</v>
      </c>
      <c r="S177" s="3">
        <v>17.88</v>
      </c>
      <c r="T177" s="3">
        <v>0.3</v>
      </c>
      <c r="U177" s="3">
        <v>21.1</v>
      </c>
    </row>
    <row r="178" spans="1:21" ht="21" customHeight="1" x14ac:dyDescent="0.25">
      <c r="A178" s="3" t="s">
        <v>55</v>
      </c>
      <c r="B178" s="3" t="s">
        <v>56</v>
      </c>
      <c r="C178" s="3">
        <v>180</v>
      </c>
      <c r="D178" s="3">
        <v>4.32</v>
      </c>
      <c r="E178" s="3">
        <v>5.78</v>
      </c>
      <c r="F178" s="3">
        <v>43.74</v>
      </c>
      <c r="G178" s="3">
        <v>244.2</v>
      </c>
      <c r="H178" s="3">
        <v>0.04</v>
      </c>
      <c r="I178" s="3">
        <v>0.03</v>
      </c>
      <c r="J178" s="3">
        <v>22.03</v>
      </c>
      <c r="K178" s="3">
        <v>0.11</v>
      </c>
      <c r="L178" s="3">
        <v>0</v>
      </c>
      <c r="M178" s="3">
        <v>184</v>
      </c>
      <c r="N178" s="3">
        <v>56</v>
      </c>
      <c r="O178" s="3">
        <v>129</v>
      </c>
      <c r="P178" s="3">
        <v>28</v>
      </c>
      <c r="Q178" s="3">
        <v>87</v>
      </c>
      <c r="R178" s="3">
        <v>0.6</v>
      </c>
      <c r="S178" s="3">
        <v>24.91</v>
      </c>
      <c r="T178" s="3">
        <v>8.6999999999999993</v>
      </c>
      <c r="U178" s="3">
        <v>32.630000000000003</v>
      </c>
    </row>
    <row r="179" spans="1:21" ht="22.5" customHeight="1" x14ac:dyDescent="0.25">
      <c r="A179" s="3" t="s">
        <v>45</v>
      </c>
      <c r="B179" s="3" t="s">
        <v>46</v>
      </c>
      <c r="C179" s="32" t="s">
        <v>127</v>
      </c>
      <c r="D179" s="3">
        <v>13.76</v>
      </c>
      <c r="E179" s="3">
        <v>13.91</v>
      </c>
      <c r="F179" s="3">
        <v>3.9</v>
      </c>
      <c r="G179" s="3">
        <v>195.8</v>
      </c>
      <c r="H179" s="3">
        <v>0.04</v>
      </c>
      <c r="I179" s="3">
        <v>0.12</v>
      </c>
      <c r="J179" s="3">
        <v>25.46</v>
      </c>
      <c r="K179" s="3">
        <v>7.0000000000000007E-2</v>
      </c>
      <c r="L179" s="3">
        <v>1</v>
      </c>
      <c r="M179" s="3">
        <v>122</v>
      </c>
      <c r="N179" s="3">
        <v>322</v>
      </c>
      <c r="O179" s="3">
        <v>55</v>
      </c>
      <c r="P179" s="3">
        <v>23</v>
      </c>
      <c r="Q179" s="3">
        <v>166</v>
      </c>
      <c r="R179" s="3">
        <v>2.5</v>
      </c>
      <c r="S179" s="3">
        <v>17.059999999999999</v>
      </c>
      <c r="T179" s="3">
        <v>0.4</v>
      </c>
      <c r="U179" s="3">
        <v>62.71</v>
      </c>
    </row>
    <row r="180" spans="1:21" ht="21" customHeight="1" x14ac:dyDescent="0.25">
      <c r="A180" s="3" t="s">
        <v>39</v>
      </c>
      <c r="B180" s="3" t="s">
        <v>61</v>
      </c>
      <c r="C180" s="3">
        <v>200</v>
      </c>
      <c r="D180" s="3">
        <v>3.9</v>
      </c>
      <c r="E180" s="3">
        <v>2.9</v>
      </c>
      <c r="F180" s="3">
        <v>11.2</v>
      </c>
      <c r="G180" s="3">
        <v>86</v>
      </c>
      <c r="H180" s="3">
        <v>0.03</v>
      </c>
      <c r="I180" s="3">
        <v>0.13</v>
      </c>
      <c r="J180" s="3">
        <v>13.29</v>
      </c>
      <c r="K180" s="3">
        <v>0</v>
      </c>
      <c r="L180" s="3">
        <v>0.52</v>
      </c>
      <c r="M180" s="3">
        <v>38.549999999999997</v>
      </c>
      <c r="N180" s="3">
        <v>183.98</v>
      </c>
      <c r="O180" s="3">
        <v>148.32</v>
      </c>
      <c r="P180" s="3">
        <v>30.67</v>
      </c>
      <c r="Q180" s="3">
        <v>106.79</v>
      </c>
      <c r="R180" s="3">
        <v>1.06</v>
      </c>
      <c r="S180" s="3">
        <v>9</v>
      </c>
      <c r="T180" s="3">
        <v>1.76</v>
      </c>
      <c r="U180" s="3">
        <v>20</v>
      </c>
    </row>
    <row r="181" spans="1:21" ht="21" customHeight="1" x14ac:dyDescent="0.25">
      <c r="A181" s="3" t="s">
        <v>31</v>
      </c>
      <c r="B181" s="3" t="s">
        <v>32</v>
      </c>
      <c r="C181" s="3">
        <v>30</v>
      </c>
      <c r="D181" s="3">
        <v>2.2999999999999998</v>
      </c>
      <c r="E181" s="3">
        <v>0.2</v>
      </c>
      <c r="F181" s="3">
        <v>14.8</v>
      </c>
      <c r="G181" s="3">
        <v>70.3</v>
      </c>
      <c r="H181" s="3">
        <v>0.03</v>
      </c>
      <c r="I181" s="3">
        <v>0.01</v>
      </c>
      <c r="J181" s="3">
        <v>0</v>
      </c>
      <c r="K181" s="3">
        <v>0</v>
      </c>
      <c r="L181" s="3">
        <v>0</v>
      </c>
      <c r="M181" s="3">
        <v>149.69999999999999</v>
      </c>
      <c r="N181" s="3">
        <v>27.9</v>
      </c>
      <c r="O181" s="3">
        <v>6</v>
      </c>
      <c r="P181" s="3">
        <v>4.2</v>
      </c>
      <c r="Q181" s="3">
        <v>19.5</v>
      </c>
      <c r="R181" s="3">
        <v>0.33</v>
      </c>
      <c r="S181" s="3">
        <v>0.96</v>
      </c>
      <c r="T181" s="3">
        <v>1.8</v>
      </c>
      <c r="U181" s="3">
        <v>4.3499999999999996</v>
      </c>
    </row>
    <row r="182" spans="1:21" ht="21" customHeight="1" x14ac:dyDescent="0.25">
      <c r="A182" s="3" t="s">
        <v>31</v>
      </c>
      <c r="B182" s="3" t="s">
        <v>33</v>
      </c>
      <c r="C182" s="3">
        <v>20</v>
      </c>
      <c r="D182" s="3">
        <v>1.3</v>
      </c>
      <c r="E182" s="3">
        <v>0.2</v>
      </c>
      <c r="F182" s="3">
        <v>6.7</v>
      </c>
      <c r="G182" s="3">
        <v>34.200000000000003</v>
      </c>
      <c r="H182" s="3">
        <v>0.04</v>
      </c>
      <c r="I182" s="3">
        <v>0.02</v>
      </c>
      <c r="J182" s="3">
        <v>0</v>
      </c>
      <c r="K182" s="3">
        <v>0</v>
      </c>
      <c r="L182" s="3">
        <v>0</v>
      </c>
      <c r="M182" s="3">
        <v>122</v>
      </c>
      <c r="N182" s="3">
        <v>49</v>
      </c>
      <c r="O182" s="3">
        <v>7</v>
      </c>
      <c r="P182" s="3">
        <v>9.4</v>
      </c>
      <c r="Q182" s="3">
        <v>31.6</v>
      </c>
      <c r="R182" s="3">
        <v>0.78</v>
      </c>
      <c r="S182" s="3">
        <v>0</v>
      </c>
      <c r="T182" s="3">
        <v>6.18</v>
      </c>
      <c r="U182" s="3">
        <v>0</v>
      </c>
    </row>
    <row r="183" spans="1:21" ht="21" customHeight="1" x14ac:dyDescent="0.25">
      <c r="A183" s="3"/>
      <c r="B183" s="2" t="s">
        <v>34</v>
      </c>
      <c r="C183" s="2">
        <v>630</v>
      </c>
      <c r="D183" s="2">
        <f t="shared" ref="D183:U183" si="17">SUM(D177:D182)</f>
        <v>28.1</v>
      </c>
      <c r="E183" s="2">
        <f t="shared" si="17"/>
        <v>33.140000000000008</v>
      </c>
      <c r="F183" s="2">
        <f t="shared" si="17"/>
        <v>90.73</v>
      </c>
      <c r="G183" s="2">
        <f t="shared" si="17"/>
        <v>773.5</v>
      </c>
      <c r="H183" s="2">
        <f t="shared" si="17"/>
        <v>0.21000000000000002</v>
      </c>
      <c r="I183" s="2">
        <f t="shared" si="17"/>
        <v>0.36000000000000004</v>
      </c>
      <c r="J183" s="2">
        <f t="shared" si="17"/>
        <v>183.03</v>
      </c>
      <c r="K183" s="2">
        <f t="shared" si="17"/>
        <v>0.18</v>
      </c>
      <c r="L183" s="2">
        <f t="shared" si="17"/>
        <v>24.52</v>
      </c>
      <c r="M183" s="2">
        <f t="shared" si="17"/>
        <v>728.25</v>
      </c>
      <c r="N183" s="2">
        <f t="shared" si="17"/>
        <v>981.88</v>
      </c>
      <c r="O183" s="2">
        <f t="shared" si="17"/>
        <v>404.32</v>
      </c>
      <c r="P183" s="2">
        <f t="shared" si="17"/>
        <v>116.27000000000001</v>
      </c>
      <c r="Q183" s="2">
        <f t="shared" si="17"/>
        <v>454.89000000000004</v>
      </c>
      <c r="R183" s="2">
        <f t="shared" si="17"/>
        <v>6.1700000000000008</v>
      </c>
      <c r="S183" s="2">
        <f t="shared" si="17"/>
        <v>69.809999999999988</v>
      </c>
      <c r="T183" s="2">
        <f t="shared" si="17"/>
        <v>19.14</v>
      </c>
      <c r="U183" s="2">
        <f t="shared" si="17"/>
        <v>140.79</v>
      </c>
    </row>
    <row r="184" spans="1:21" ht="21" customHeight="1" x14ac:dyDescent="0.25">
      <c r="A184" s="3"/>
      <c r="B184" s="5" t="s">
        <v>35</v>
      </c>
      <c r="C184" s="5">
        <f>C183+C175</f>
        <v>935</v>
      </c>
      <c r="D184" s="5">
        <f t="shared" ref="D184:U184" si="18">D183+D175</f>
        <v>34.5</v>
      </c>
      <c r="E184" s="5">
        <f t="shared" si="18"/>
        <v>40.740000000000009</v>
      </c>
      <c r="F184" s="5">
        <f t="shared" si="18"/>
        <v>123.93</v>
      </c>
      <c r="G184" s="5">
        <f t="shared" si="18"/>
        <v>1000.6</v>
      </c>
      <c r="H184" s="5">
        <f t="shared" si="18"/>
        <v>0.35000000000000003</v>
      </c>
      <c r="I184" s="5">
        <f t="shared" si="18"/>
        <v>0.48000000000000004</v>
      </c>
      <c r="J184" s="5">
        <f t="shared" si="18"/>
        <v>214.54</v>
      </c>
      <c r="K184" s="5">
        <f t="shared" si="18"/>
        <v>0.28000000000000003</v>
      </c>
      <c r="L184" s="5">
        <f t="shared" si="18"/>
        <v>25.8</v>
      </c>
      <c r="M184" s="5">
        <f t="shared" si="18"/>
        <v>983.21</v>
      </c>
      <c r="N184" s="5">
        <f t="shared" si="18"/>
        <v>1166.72</v>
      </c>
      <c r="O184" s="5">
        <f t="shared" si="18"/>
        <v>561.91</v>
      </c>
      <c r="P184" s="5">
        <f t="shared" si="18"/>
        <v>156.41000000000003</v>
      </c>
      <c r="Q184" s="5">
        <f t="shared" si="18"/>
        <v>600.82000000000005</v>
      </c>
      <c r="R184" s="5">
        <f t="shared" si="18"/>
        <v>7.7400000000000011</v>
      </c>
      <c r="S184" s="5">
        <f t="shared" si="18"/>
        <v>108.52999999999999</v>
      </c>
      <c r="T184" s="5">
        <f t="shared" si="18"/>
        <v>21.490000000000002</v>
      </c>
      <c r="U184" s="5">
        <f t="shared" si="18"/>
        <v>167.63</v>
      </c>
    </row>
    <row r="185" spans="1:21" ht="21" customHeight="1" x14ac:dyDescent="0.25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  <row r="186" spans="1:21" ht="21" customHeight="1" x14ac:dyDescent="0.3">
      <c r="A186" s="51" t="s">
        <v>101</v>
      </c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</row>
    <row r="187" spans="1:21" ht="15.75" x14ac:dyDescent="0.25">
      <c r="A187" s="42" t="s">
        <v>0</v>
      </c>
      <c r="B187" s="42" t="s">
        <v>105</v>
      </c>
      <c r="C187" s="43" t="s">
        <v>1</v>
      </c>
      <c r="D187" s="45" t="s">
        <v>106</v>
      </c>
      <c r="E187" s="46"/>
      <c r="F187" s="47"/>
      <c r="G187" s="48" t="s">
        <v>5</v>
      </c>
      <c r="H187" s="50" t="s">
        <v>103</v>
      </c>
      <c r="I187" s="50"/>
      <c r="J187" s="50"/>
      <c r="K187" s="50"/>
      <c r="L187" s="50"/>
      <c r="M187" s="50" t="s">
        <v>104</v>
      </c>
      <c r="N187" s="50"/>
      <c r="O187" s="50"/>
      <c r="P187" s="50"/>
      <c r="Q187" s="50"/>
      <c r="R187" s="50"/>
      <c r="S187" s="50"/>
      <c r="T187" s="50"/>
      <c r="U187" s="50"/>
    </row>
    <row r="188" spans="1:21" ht="30" x14ac:dyDescent="0.25">
      <c r="A188" s="42"/>
      <c r="B188" s="42"/>
      <c r="C188" s="44"/>
      <c r="D188" s="25" t="s">
        <v>2</v>
      </c>
      <c r="E188" s="26" t="s">
        <v>3</v>
      </c>
      <c r="F188" s="26" t="s">
        <v>4</v>
      </c>
      <c r="G188" s="49"/>
      <c r="H188" s="34" t="s">
        <v>6</v>
      </c>
      <c r="I188" s="34" t="s">
        <v>7</v>
      </c>
      <c r="J188" s="34" t="s">
        <v>8</v>
      </c>
      <c r="K188" s="34" t="s">
        <v>9</v>
      </c>
      <c r="L188" s="34" t="s">
        <v>10</v>
      </c>
      <c r="M188" s="34" t="s">
        <v>11</v>
      </c>
      <c r="N188" s="34" t="s">
        <v>12</v>
      </c>
      <c r="O188" s="34" t="s">
        <v>13</v>
      </c>
      <c r="P188" s="34" t="s">
        <v>14</v>
      </c>
      <c r="Q188" s="34" t="s">
        <v>15</v>
      </c>
      <c r="R188" s="34" t="s">
        <v>16</v>
      </c>
      <c r="S188" s="34" t="s">
        <v>17</v>
      </c>
      <c r="T188" s="34" t="s">
        <v>18</v>
      </c>
      <c r="U188" s="34" t="s">
        <v>19</v>
      </c>
    </row>
    <row r="189" spans="1:21" x14ac:dyDescent="0.25">
      <c r="A189" s="2"/>
      <c r="B189" s="2"/>
      <c r="C189" s="34" t="s">
        <v>20</v>
      </c>
      <c r="D189" s="34" t="s">
        <v>20</v>
      </c>
      <c r="E189" s="34" t="s">
        <v>20</v>
      </c>
      <c r="F189" s="34" t="s">
        <v>20</v>
      </c>
      <c r="G189" s="34" t="s">
        <v>21</v>
      </c>
      <c r="H189" s="34" t="s">
        <v>22</v>
      </c>
      <c r="I189" s="34" t="s">
        <v>22</v>
      </c>
      <c r="J189" s="34" t="s">
        <v>23</v>
      </c>
      <c r="K189" s="34" t="s">
        <v>24</v>
      </c>
      <c r="L189" s="34" t="s">
        <v>22</v>
      </c>
      <c r="M189" s="34" t="s">
        <v>22</v>
      </c>
      <c r="N189" s="34" t="s">
        <v>22</v>
      </c>
      <c r="O189" s="34" t="s">
        <v>22</v>
      </c>
      <c r="P189" s="34" t="s">
        <v>22</v>
      </c>
      <c r="Q189" s="34" t="s">
        <v>22</v>
      </c>
      <c r="R189" s="34" t="s">
        <v>22</v>
      </c>
      <c r="S189" s="34" t="s">
        <v>24</v>
      </c>
      <c r="T189" s="34" t="s">
        <v>24</v>
      </c>
      <c r="U189" s="34" t="s">
        <v>24</v>
      </c>
    </row>
    <row r="190" spans="1:21" x14ac:dyDescent="0.25">
      <c r="A190" s="3"/>
      <c r="B190" s="4" t="s">
        <v>68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5">
      <c r="A191" s="3"/>
      <c r="B191" s="2" t="s">
        <v>116</v>
      </c>
      <c r="C191" s="6" t="s">
        <v>121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5">
      <c r="A192" s="3" t="s">
        <v>89</v>
      </c>
      <c r="B192" s="3" t="s">
        <v>90</v>
      </c>
      <c r="C192" s="3">
        <v>150</v>
      </c>
      <c r="D192" s="3">
        <v>6.4</v>
      </c>
      <c r="E192" s="3">
        <v>8.4</v>
      </c>
      <c r="F192" s="3">
        <v>25.7</v>
      </c>
      <c r="G192" s="3">
        <v>204.6</v>
      </c>
      <c r="H192" s="3">
        <v>0.15</v>
      </c>
      <c r="I192" s="3">
        <v>0.13</v>
      </c>
      <c r="J192" s="3">
        <v>30.15</v>
      </c>
      <c r="K192" s="3">
        <v>0.1</v>
      </c>
      <c r="L192" s="3">
        <v>0.39</v>
      </c>
      <c r="M192" s="3">
        <v>259.99</v>
      </c>
      <c r="N192" s="3">
        <v>205.54</v>
      </c>
      <c r="O192" s="3">
        <v>118.23</v>
      </c>
      <c r="P192" s="3">
        <v>47.12</v>
      </c>
      <c r="Q192" s="3">
        <v>175.03</v>
      </c>
      <c r="R192" s="3">
        <v>1.38</v>
      </c>
      <c r="S192" s="3">
        <v>38.44</v>
      </c>
      <c r="T192" s="3">
        <v>10.92</v>
      </c>
      <c r="U192" s="3">
        <v>46.71</v>
      </c>
    </row>
    <row r="193" spans="1:21" ht="21" customHeight="1" x14ac:dyDescent="0.25">
      <c r="A193" s="3" t="s">
        <v>52</v>
      </c>
      <c r="B193" s="3" t="s">
        <v>53</v>
      </c>
      <c r="C193" s="3">
        <v>150</v>
      </c>
      <c r="D193" s="3">
        <v>0.1</v>
      </c>
      <c r="E193" s="3">
        <v>0</v>
      </c>
      <c r="F193" s="3">
        <v>4.8</v>
      </c>
      <c r="G193" s="3">
        <v>20.100000000000001</v>
      </c>
      <c r="H193" s="3">
        <v>0</v>
      </c>
      <c r="I193" s="3">
        <v>0.01</v>
      </c>
      <c r="J193" s="3">
        <v>0.23</v>
      </c>
      <c r="K193" s="3">
        <v>0</v>
      </c>
      <c r="L193" s="3">
        <v>0.03</v>
      </c>
      <c r="M193" s="3">
        <v>0.51</v>
      </c>
      <c r="N193" s="3">
        <v>15.57</v>
      </c>
      <c r="O193" s="3">
        <v>49.56</v>
      </c>
      <c r="P193" s="3">
        <v>2.87</v>
      </c>
      <c r="Q193" s="3">
        <v>5.38</v>
      </c>
      <c r="R193" s="3">
        <v>0.55000000000000004</v>
      </c>
      <c r="S193" s="3">
        <v>0</v>
      </c>
      <c r="T193" s="3">
        <v>0</v>
      </c>
      <c r="U193" s="3">
        <v>0</v>
      </c>
    </row>
    <row r="194" spans="1:21" ht="21" customHeight="1" x14ac:dyDescent="0.25">
      <c r="A194" s="3"/>
      <c r="B194" s="2" t="s">
        <v>117</v>
      </c>
      <c r="C194" s="2">
        <v>300</v>
      </c>
      <c r="D194" s="2">
        <v>6.5</v>
      </c>
      <c r="E194" s="2">
        <v>8.4</v>
      </c>
      <c r="F194" s="2">
        <v>30.5</v>
      </c>
      <c r="G194" s="2">
        <v>224.7</v>
      </c>
      <c r="H194" s="2">
        <v>0.15</v>
      </c>
      <c r="I194" s="2">
        <v>0.14000000000000001</v>
      </c>
      <c r="J194" s="2">
        <v>30.38</v>
      </c>
      <c r="K194" s="2">
        <v>0.1</v>
      </c>
      <c r="L194" s="2">
        <v>0.42</v>
      </c>
      <c r="M194" s="2">
        <v>260.5</v>
      </c>
      <c r="N194" s="2">
        <v>221.11</v>
      </c>
      <c r="O194" s="2">
        <v>167.79</v>
      </c>
      <c r="P194" s="2">
        <v>49.99</v>
      </c>
      <c r="Q194" s="2">
        <v>180.41</v>
      </c>
      <c r="R194" s="2">
        <v>1.93</v>
      </c>
      <c r="S194" s="2">
        <v>38.44</v>
      </c>
      <c r="T194" s="2">
        <v>10.92</v>
      </c>
      <c r="U194" s="2">
        <v>46.71</v>
      </c>
    </row>
    <row r="195" spans="1:21" ht="21" customHeight="1" x14ac:dyDescent="0.25">
      <c r="A195" s="3"/>
      <c r="B195" s="2" t="s">
        <v>115</v>
      </c>
      <c r="C195" s="6" t="s">
        <v>121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0" customHeight="1" x14ac:dyDescent="0.25">
      <c r="A196" s="7" t="s">
        <v>152</v>
      </c>
      <c r="B196" s="17" t="s">
        <v>77</v>
      </c>
      <c r="C196" s="3">
        <v>100</v>
      </c>
      <c r="D196" s="3">
        <v>1.34</v>
      </c>
      <c r="E196" s="3">
        <v>4.4800000000000004</v>
      </c>
      <c r="F196" s="3">
        <v>7.61</v>
      </c>
      <c r="G196" s="3">
        <v>76.099999999999994</v>
      </c>
      <c r="H196" s="3">
        <v>0.01</v>
      </c>
      <c r="I196" s="3">
        <v>0.03</v>
      </c>
      <c r="J196" s="3">
        <v>1.1399999999999999</v>
      </c>
      <c r="K196" s="3">
        <v>0</v>
      </c>
      <c r="L196" s="3">
        <v>4</v>
      </c>
      <c r="M196" s="3">
        <v>131</v>
      </c>
      <c r="N196" s="3">
        <v>227</v>
      </c>
      <c r="O196" s="3">
        <v>32</v>
      </c>
      <c r="P196" s="3">
        <v>18</v>
      </c>
      <c r="Q196" s="3">
        <v>36</v>
      </c>
      <c r="R196" s="3">
        <v>1.2</v>
      </c>
      <c r="S196" s="3">
        <v>19.98</v>
      </c>
      <c r="T196" s="3">
        <v>0.6</v>
      </c>
      <c r="U196" s="3">
        <v>19</v>
      </c>
    </row>
    <row r="197" spans="1:21" ht="21" customHeight="1" x14ac:dyDescent="0.25">
      <c r="A197" s="3" t="s">
        <v>43</v>
      </c>
      <c r="B197" s="3" t="s">
        <v>44</v>
      </c>
      <c r="C197" s="3">
        <v>180</v>
      </c>
      <c r="D197" s="3">
        <v>6.39</v>
      </c>
      <c r="E197" s="3">
        <v>5.91</v>
      </c>
      <c r="F197" s="3">
        <v>39.36</v>
      </c>
      <c r="G197" s="3">
        <v>236.2</v>
      </c>
      <c r="H197" s="3">
        <v>7.0000000000000007E-2</v>
      </c>
      <c r="I197" s="3">
        <v>0.03</v>
      </c>
      <c r="J197" s="3">
        <v>22.03</v>
      </c>
      <c r="K197" s="3">
        <v>0.11</v>
      </c>
      <c r="L197" s="3">
        <v>0</v>
      </c>
      <c r="M197" s="3">
        <v>179</v>
      </c>
      <c r="N197" s="3">
        <v>64</v>
      </c>
      <c r="O197" s="3">
        <v>127</v>
      </c>
      <c r="P197" s="3">
        <v>9</v>
      </c>
      <c r="Q197" s="3">
        <v>48</v>
      </c>
      <c r="R197" s="3">
        <v>0.9</v>
      </c>
      <c r="S197" s="3">
        <v>24.92</v>
      </c>
      <c r="T197" s="3">
        <v>0.1</v>
      </c>
      <c r="U197" s="3">
        <v>14.31</v>
      </c>
    </row>
    <row r="198" spans="1:21" ht="28.5" customHeight="1" x14ac:dyDescent="0.25">
      <c r="A198" s="7" t="s">
        <v>120</v>
      </c>
      <c r="B198" s="17" t="s">
        <v>126</v>
      </c>
      <c r="C198" s="32" t="s">
        <v>137</v>
      </c>
      <c r="D198" s="3">
        <v>10.81</v>
      </c>
      <c r="E198" s="3">
        <v>10.4</v>
      </c>
      <c r="F198" s="3">
        <v>8.42</v>
      </c>
      <c r="G198" s="3">
        <v>168.9</v>
      </c>
      <c r="H198" s="3">
        <v>0</v>
      </c>
      <c r="I198" s="3">
        <v>0</v>
      </c>
      <c r="J198" s="3">
        <v>38.450000000000003</v>
      </c>
      <c r="K198" s="3">
        <v>0.01</v>
      </c>
      <c r="L198" s="3">
        <v>1.79</v>
      </c>
      <c r="M198" s="3">
        <v>3</v>
      </c>
      <c r="N198" s="3">
        <v>43</v>
      </c>
      <c r="O198" s="3">
        <v>45.75</v>
      </c>
      <c r="P198" s="3">
        <v>35.130000000000003</v>
      </c>
      <c r="Q198" s="3">
        <v>109</v>
      </c>
      <c r="R198" s="3">
        <v>1.6</v>
      </c>
      <c r="S198" s="3">
        <v>0</v>
      </c>
      <c r="T198" s="3">
        <v>0</v>
      </c>
      <c r="U198" s="3">
        <v>0</v>
      </c>
    </row>
    <row r="199" spans="1:21" ht="21" customHeight="1" x14ac:dyDescent="0.25">
      <c r="A199" s="3" t="s">
        <v>29</v>
      </c>
      <c r="B199" s="3" t="s">
        <v>72</v>
      </c>
      <c r="C199" s="3">
        <v>200</v>
      </c>
      <c r="D199" s="3">
        <v>0.98</v>
      </c>
      <c r="E199" s="3">
        <v>0.05</v>
      </c>
      <c r="F199" s="3">
        <v>15.64</v>
      </c>
      <c r="G199" s="3">
        <v>66.900000000000006</v>
      </c>
      <c r="H199" s="3">
        <v>0.01</v>
      </c>
      <c r="I199" s="3">
        <v>0.03</v>
      </c>
      <c r="J199" s="3">
        <v>69.959999999999994</v>
      </c>
      <c r="K199" s="3">
        <v>0</v>
      </c>
      <c r="L199" s="3">
        <v>0</v>
      </c>
      <c r="M199" s="3">
        <v>3</v>
      </c>
      <c r="N199" s="3">
        <v>285</v>
      </c>
      <c r="O199" s="3">
        <v>90</v>
      </c>
      <c r="P199" s="3">
        <v>18</v>
      </c>
      <c r="Q199" s="3">
        <v>25</v>
      </c>
      <c r="R199" s="3">
        <v>0.6</v>
      </c>
      <c r="S199" s="3">
        <v>0</v>
      </c>
      <c r="T199" s="3">
        <v>0</v>
      </c>
      <c r="U199" s="3">
        <v>0</v>
      </c>
    </row>
    <row r="200" spans="1:21" ht="24" customHeight="1" x14ac:dyDescent="0.25">
      <c r="A200" s="3" t="s">
        <v>31</v>
      </c>
      <c r="B200" s="3" t="s">
        <v>33</v>
      </c>
      <c r="C200" s="3">
        <v>20</v>
      </c>
      <c r="D200" s="3">
        <v>1.3</v>
      </c>
      <c r="E200" s="3">
        <v>0.2</v>
      </c>
      <c r="F200" s="3">
        <v>6.7</v>
      </c>
      <c r="G200" s="3">
        <v>34.200000000000003</v>
      </c>
      <c r="H200" s="3">
        <v>0.04</v>
      </c>
      <c r="I200" s="3">
        <v>0.02</v>
      </c>
      <c r="J200" s="3">
        <v>0</v>
      </c>
      <c r="K200" s="3">
        <v>0</v>
      </c>
      <c r="L200" s="3">
        <v>0</v>
      </c>
      <c r="M200" s="3">
        <v>122</v>
      </c>
      <c r="N200" s="3">
        <v>49</v>
      </c>
      <c r="O200" s="3">
        <v>7</v>
      </c>
      <c r="P200" s="3">
        <v>9.4</v>
      </c>
      <c r="Q200" s="3">
        <v>31.6</v>
      </c>
      <c r="R200" s="3">
        <v>0.78</v>
      </c>
      <c r="S200" s="3">
        <v>0</v>
      </c>
      <c r="T200" s="3">
        <v>6.18</v>
      </c>
      <c r="U200" s="3">
        <v>0</v>
      </c>
    </row>
    <row r="201" spans="1:21" ht="21" customHeight="1" x14ac:dyDescent="0.25">
      <c r="A201" s="3" t="s">
        <v>31</v>
      </c>
      <c r="B201" s="3" t="s">
        <v>32</v>
      </c>
      <c r="C201" s="3">
        <v>30</v>
      </c>
      <c r="D201" s="3">
        <v>2.2999999999999998</v>
      </c>
      <c r="E201" s="3">
        <v>0.2</v>
      </c>
      <c r="F201" s="3">
        <v>14.8</v>
      </c>
      <c r="G201" s="3">
        <v>70.3</v>
      </c>
      <c r="H201" s="3">
        <v>0.03</v>
      </c>
      <c r="I201" s="3">
        <v>0.01</v>
      </c>
      <c r="J201" s="3">
        <v>0</v>
      </c>
      <c r="K201" s="3">
        <v>0</v>
      </c>
      <c r="L201" s="3">
        <v>0</v>
      </c>
      <c r="M201" s="3">
        <v>149.69999999999999</v>
      </c>
      <c r="N201" s="3">
        <v>27.9</v>
      </c>
      <c r="O201" s="3">
        <v>6</v>
      </c>
      <c r="P201" s="3">
        <v>4.2</v>
      </c>
      <c r="Q201" s="3">
        <v>19.5</v>
      </c>
      <c r="R201" s="3">
        <v>0.33</v>
      </c>
      <c r="S201" s="3">
        <v>0.96</v>
      </c>
      <c r="T201" s="3">
        <v>1.8</v>
      </c>
      <c r="U201" s="3">
        <v>4.3499999999999996</v>
      </c>
    </row>
    <row r="202" spans="1:21" ht="21" customHeight="1" x14ac:dyDescent="0.25">
      <c r="A202" s="3"/>
      <c r="B202" s="2" t="s">
        <v>34</v>
      </c>
      <c r="C202" s="2">
        <v>595</v>
      </c>
      <c r="D202" s="2">
        <f t="shared" ref="D202:U202" si="19">SUM(D196:D201)</f>
        <v>23.12</v>
      </c>
      <c r="E202" s="2">
        <f t="shared" si="19"/>
        <v>21.24</v>
      </c>
      <c r="F202" s="2">
        <f t="shared" si="19"/>
        <v>92.53</v>
      </c>
      <c r="G202" s="2">
        <f t="shared" si="19"/>
        <v>652.59999999999991</v>
      </c>
      <c r="H202" s="2">
        <f t="shared" si="19"/>
        <v>0.16</v>
      </c>
      <c r="I202" s="2">
        <f t="shared" si="19"/>
        <v>0.12</v>
      </c>
      <c r="J202" s="2">
        <f t="shared" si="19"/>
        <v>131.57999999999998</v>
      </c>
      <c r="K202" s="2">
        <f t="shared" si="19"/>
        <v>0.12</v>
      </c>
      <c r="L202" s="2">
        <f t="shared" si="19"/>
        <v>5.79</v>
      </c>
      <c r="M202" s="2">
        <f t="shared" si="19"/>
        <v>587.70000000000005</v>
      </c>
      <c r="N202" s="2">
        <f t="shared" si="19"/>
        <v>695.9</v>
      </c>
      <c r="O202" s="2">
        <f t="shared" si="19"/>
        <v>307.75</v>
      </c>
      <c r="P202" s="2">
        <f t="shared" si="19"/>
        <v>93.73</v>
      </c>
      <c r="Q202" s="2">
        <f t="shared" si="19"/>
        <v>269.10000000000002</v>
      </c>
      <c r="R202" s="2">
        <f t="shared" si="19"/>
        <v>5.41</v>
      </c>
      <c r="S202" s="2">
        <f t="shared" si="19"/>
        <v>45.860000000000007</v>
      </c>
      <c r="T202" s="2">
        <f t="shared" si="19"/>
        <v>8.68</v>
      </c>
      <c r="U202" s="2">
        <f t="shared" si="19"/>
        <v>37.660000000000004</v>
      </c>
    </row>
    <row r="203" spans="1:21" ht="21" customHeight="1" x14ac:dyDescent="0.25">
      <c r="A203" s="3"/>
      <c r="B203" s="5" t="s">
        <v>35</v>
      </c>
      <c r="C203" s="5">
        <f t="shared" ref="C203:U203" si="20">C202+C194</f>
        <v>895</v>
      </c>
      <c r="D203" s="5">
        <f t="shared" si="20"/>
        <v>29.62</v>
      </c>
      <c r="E203" s="5">
        <f t="shared" si="20"/>
        <v>29.64</v>
      </c>
      <c r="F203" s="5">
        <f t="shared" si="20"/>
        <v>123.03</v>
      </c>
      <c r="G203" s="5">
        <f t="shared" si="20"/>
        <v>877.3</v>
      </c>
      <c r="H203" s="5">
        <f t="shared" si="20"/>
        <v>0.31</v>
      </c>
      <c r="I203" s="5">
        <f t="shared" si="20"/>
        <v>0.26</v>
      </c>
      <c r="J203" s="5">
        <f t="shared" si="20"/>
        <v>161.95999999999998</v>
      </c>
      <c r="K203" s="5">
        <f t="shared" si="20"/>
        <v>0.22</v>
      </c>
      <c r="L203" s="5">
        <f t="shared" si="20"/>
        <v>6.21</v>
      </c>
      <c r="M203" s="5">
        <f t="shared" si="20"/>
        <v>848.2</v>
      </c>
      <c r="N203" s="5">
        <f t="shared" si="20"/>
        <v>917.01</v>
      </c>
      <c r="O203" s="5">
        <f t="shared" si="20"/>
        <v>475.53999999999996</v>
      </c>
      <c r="P203" s="5">
        <f t="shared" si="20"/>
        <v>143.72</v>
      </c>
      <c r="Q203" s="5">
        <f t="shared" si="20"/>
        <v>449.51</v>
      </c>
      <c r="R203" s="5">
        <f t="shared" si="20"/>
        <v>7.34</v>
      </c>
      <c r="S203" s="5">
        <f t="shared" si="20"/>
        <v>84.300000000000011</v>
      </c>
      <c r="T203" s="5">
        <f t="shared" si="20"/>
        <v>19.600000000000001</v>
      </c>
      <c r="U203" s="5">
        <f t="shared" si="20"/>
        <v>84.37</v>
      </c>
    </row>
    <row r="204" spans="1:21" ht="21" customHeight="1" x14ac:dyDescent="0.25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6"/>
      <c r="U204" s="16"/>
    </row>
    <row r="205" spans="1:21" ht="21" customHeight="1" x14ac:dyDescent="0.3">
      <c r="A205" s="41" t="s">
        <v>102</v>
      </c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</row>
    <row r="206" spans="1:21" ht="15.75" x14ac:dyDescent="0.25">
      <c r="A206" s="42" t="s">
        <v>0</v>
      </c>
      <c r="B206" s="42" t="s">
        <v>105</v>
      </c>
      <c r="C206" s="43" t="s">
        <v>1</v>
      </c>
      <c r="D206" s="45" t="s">
        <v>106</v>
      </c>
      <c r="E206" s="46"/>
      <c r="F206" s="47"/>
      <c r="G206" s="48" t="s">
        <v>5</v>
      </c>
      <c r="H206" s="50" t="s">
        <v>103</v>
      </c>
      <c r="I206" s="50"/>
      <c r="J206" s="50"/>
      <c r="K206" s="50"/>
      <c r="L206" s="50"/>
      <c r="M206" s="50" t="s">
        <v>104</v>
      </c>
      <c r="N206" s="50"/>
      <c r="O206" s="50"/>
      <c r="P206" s="50"/>
      <c r="Q206" s="50"/>
      <c r="R206" s="50"/>
      <c r="S206" s="50"/>
      <c r="T206" s="50"/>
      <c r="U206" s="50"/>
    </row>
    <row r="207" spans="1:21" ht="30" x14ac:dyDescent="0.25">
      <c r="A207" s="42"/>
      <c r="B207" s="42"/>
      <c r="C207" s="44"/>
      <c r="D207" s="25" t="s">
        <v>2</v>
      </c>
      <c r="E207" s="26" t="s">
        <v>3</v>
      </c>
      <c r="F207" s="26" t="s">
        <v>4</v>
      </c>
      <c r="G207" s="49"/>
      <c r="H207" s="34" t="s">
        <v>6</v>
      </c>
      <c r="I207" s="34" t="s">
        <v>7</v>
      </c>
      <c r="J207" s="34" t="s">
        <v>8</v>
      </c>
      <c r="K207" s="34" t="s">
        <v>9</v>
      </c>
      <c r="L207" s="34" t="s">
        <v>10</v>
      </c>
      <c r="M207" s="34" t="s">
        <v>11</v>
      </c>
      <c r="N207" s="34" t="s">
        <v>12</v>
      </c>
      <c r="O207" s="34" t="s">
        <v>13</v>
      </c>
      <c r="P207" s="34" t="s">
        <v>14</v>
      </c>
      <c r="Q207" s="34" t="s">
        <v>15</v>
      </c>
      <c r="R207" s="34" t="s">
        <v>16</v>
      </c>
      <c r="S207" s="34" t="s">
        <v>17</v>
      </c>
      <c r="T207" s="34" t="s">
        <v>18</v>
      </c>
      <c r="U207" s="34" t="s">
        <v>19</v>
      </c>
    </row>
    <row r="208" spans="1:21" x14ac:dyDescent="0.25">
      <c r="A208" s="2"/>
      <c r="B208" s="2"/>
      <c r="C208" s="34" t="s">
        <v>20</v>
      </c>
      <c r="D208" s="34" t="s">
        <v>20</v>
      </c>
      <c r="E208" s="34" t="s">
        <v>20</v>
      </c>
      <c r="F208" s="34" t="s">
        <v>20</v>
      </c>
      <c r="G208" s="34" t="s">
        <v>21</v>
      </c>
      <c r="H208" s="34" t="s">
        <v>22</v>
      </c>
      <c r="I208" s="34" t="s">
        <v>22</v>
      </c>
      <c r="J208" s="34" t="s">
        <v>23</v>
      </c>
      <c r="K208" s="34" t="s">
        <v>24</v>
      </c>
      <c r="L208" s="34" t="s">
        <v>22</v>
      </c>
      <c r="M208" s="34" t="s">
        <v>22</v>
      </c>
      <c r="N208" s="34" t="s">
        <v>22</v>
      </c>
      <c r="O208" s="34" t="s">
        <v>22</v>
      </c>
      <c r="P208" s="34" t="s">
        <v>22</v>
      </c>
      <c r="Q208" s="34" t="s">
        <v>22</v>
      </c>
      <c r="R208" s="34" t="s">
        <v>22</v>
      </c>
      <c r="S208" s="34" t="s">
        <v>24</v>
      </c>
      <c r="T208" s="34" t="s">
        <v>24</v>
      </c>
      <c r="U208" s="34" t="s">
        <v>24</v>
      </c>
    </row>
    <row r="209" spans="1:21" x14ac:dyDescent="0.25">
      <c r="A209" s="3"/>
      <c r="B209" s="4" t="s">
        <v>69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25">
      <c r="A210" s="3"/>
      <c r="B210" s="2" t="s">
        <v>116</v>
      </c>
      <c r="C210" s="6" t="s">
        <v>121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5">
      <c r="A211" s="3" t="s">
        <v>39</v>
      </c>
      <c r="B211" s="3" t="s">
        <v>40</v>
      </c>
      <c r="C211" s="3">
        <v>150</v>
      </c>
      <c r="D211" s="3">
        <v>3.5</v>
      </c>
      <c r="E211" s="3">
        <v>2.6</v>
      </c>
      <c r="F211" s="3">
        <v>9.4</v>
      </c>
      <c r="G211" s="3">
        <v>75.3</v>
      </c>
      <c r="H211" s="3">
        <v>0.03</v>
      </c>
      <c r="I211" s="3">
        <v>0.12</v>
      </c>
      <c r="J211" s="3">
        <v>12.94</v>
      </c>
      <c r="K211" s="3">
        <v>0</v>
      </c>
      <c r="L211" s="3">
        <v>0.51</v>
      </c>
      <c r="M211" s="3">
        <v>37.46</v>
      </c>
      <c r="N211" s="3">
        <v>165.25</v>
      </c>
      <c r="O211" s="3">
        <v>125.76</v>
      </c>
      <c r="P211" s="3">
        <v>25.74</v>
      </c>
      <c r="Q211" s="3">
        <v>97.71</v>
      </c>
      <c r="R211" s="3">
        <v>0.82</v>
      </c>
      <c r="S211" s="3">
        <v>8.7799999999999994</v>
      </c>
      <c r="T211" s="3">
        <v>1.72</v>
      </c>
      <c r="U211" s="3">
        <v>28.69</v>
      </c>
    </row>
    <row r="212" spans="1:21" ht="21" customHeight="1" x14ac:dyDescent="0.25">
      <c r="A212" s="3" t="s">
        <v>31</v>
      </c>
      <c r="B212" s="3" t="s">
        <v>82</v>
      </c>
      <c r="C212" s="3">
        <v>10</v>
      </c>
      <c r="D212" s="3">
        <v>1.0900000000000001</v>
      </c>
      <c r="E212" s="3">
        <v>0.13</v>
      </c>
      <c r="F212" s="3">
        <v>6.88</v>
      </c>
      <c r="G212" s="3">
        <v>33.1</v>
      </c>
      <c r="H212" s="3">
        <v>0.02</v>
      </c>
      <c r="I212" s="3">
        <v>0.01</v>
      </c>
      <c r="J212" s="3">
        <v>0</v>
      </c>
      <c r="K212" s="3">
        <v>0</v>
      </c>
      <c r="L212" s="3">
        <v>0</v>
      </c>
      <c r="M212" s="3">
        <v>46</v>
      </c>
      <c r="N212" s="3">
        <v>15</v>
      </c>
      <c r="O212" s="3">
        <v>3</v>
      </c>
      <c r="P212" s="3">
        <v>4</v>
      </c>
      <c r="Q212" s="3">
        <v>11</v>
      </c>
      <c r="R212" s="3">
        <v>0.3</v>
      </c>
      <c r="S212" s="3">
        <v>0</v>
      </c>
      <c r="T212" s="3">
        <v>0</v>
      </c>
      <c r="U212" s="3">
        <v>0</v>
      </c>
    </row>
    <row r="213" spans="1:21" ht="21" customHeight="1" x14ac:dyDescent="0.25">
      <c r="A213" s="3"/>
      <c r="B213" s="2" t="s">
        <v>117</v>
      </c>
      <c r="C213" s="2">
        <f>SUM(C211:C212)</f>
        <v>160</v>
      </c>
      <c r="D213" s="2">
        <v>5.7</v>
      </c>
      <c r="E213" s="2">
        <v>2.9</v>
      </c>
      <c r="F213" s="2">
        <v>23.2</v>
      </c>
      <c r="G213" s="2">
        <v>141.4</v>
      </c>
      <c r="H213" s="2">
        <v>0.08</v>
      </c>
      <c r="I213" s="2">
        <v>0.13</v>
      </c>
      <c r="J213" s="2">
        <v>12.94</v>
      </c>
      <c r="K213" s="2">
        <v>0</v>
      </c>
      <c r="L213" s="2">
        <v>0.51</v>
      </c>
      <c r="M213" s="2">
        <v>158.46</v>
      </c>
      <c r="N213" s="2">
        <v>202.25</v>
      </c>
      <c r="O213" s="2">
        <v>131.76</v>
      </c>
      <c r="P213" s="2">
        <v>34.94</v>
      </c>
      <c r="Q213" s="2">
        <v>121.91</v>
      </c>
      <c r="R213" s="2">
        <v>1.4</v>
      </c>
      <c r="S213" s="2">
        <v>8.7799999999999994</v>
      </c>
      <c r="T213" s="2">
        <v>1.72</v>
      </c>
      <c r="U213" s="2">
        <v>28.69</v>
      </c>
    </row>
    <row r="214" spans="1:21" ht="21" customHeight="1" x14ac:dyDescent="0.25">
      <c r="A214" s="3"/>
      <c r="B214" s="5" t="s">
        <v>35</v>
      </c>
      <c r="C214" s="5">
        <f>C213</f>
        <v>160</v>
      </c>
      <c r="D214" s="5">
        <f>D213</f>
        <v>5.7</v>
      </c>
      <c r="E214" s="5">
        <f t="shared" ref="E214:U214" si="21">E213</f>
        <v>2.9</v>
      </c>
      <c r="F214" s="5">
        <f t="shared" si="21"/>
        <v>23.2</v>
      </c>
      <c r="G214" s="5">
        <f t="shared" si="21"/>
        <v>141.4</v>
      </c>
      <c r="H214" s="5">
        <f t="shared" si="21"/>
        <v>0.08</v>
      </c>
      <c r="I214" s="5">
        <f t="shared" si="21"/>
        <v>0.13</v>
      </c>
      <c r="J214" s="5">
        <f t="shared" si="21"/>
        <v>12.94</v>
      </c>
      <c r="K214" s="5">
        <f t="shared" si="21"/>
        <v>0</v>
      </c>
      <c r="L214" s="5">
        <f t="shared" si="21"/>
        <v>0.51</v>
      </c>
      <c r="M214" s="5">
        <f t="shared" si="21"/>
        <v>158.46</v>
      </c>
      <c r="N214" s="5">
        <f t="shared" si="21"/>
        <v>202.25</v>
      </c>
      <c r="O214" s="5">
        <f t="shared" si="21"/>
        <v>131.76</v>
      </c>
      <c r="P214" s="5">
        <f t="shared" si="21"/>
        <v>34.94</v>
      </c>
      <c r="Q214" s="5">
        <f t="shared" si="21"/>
        <v>121.91</v>
      </c>
      <c r="R214" s="5">
        <f t="shared" si="21"/>
        <v>1.4</v>
      </c>
      <c r="S214" s="5">
        <f t="shared" si="21"/>
        <v>8.7799999999999994</v>
      </c>
      <c r="T214" s="5">
        <f t="shared" si="21"/>
        <v>1.72</v>
      </c>
      <c r="U214" s="5">
        <f t="shared" si="21"/>
        <v>28.69</v>
      </c>
    </row>
    <row r="215" spans="1:21" ht="21" customHeight="1" x14ac:dyDescent="0.25"/>
    <row r="216" spans="1:21" ht="21" customHeight="1" x14ac:dyDescent="0.25">
      <c r="A216" s="10"/>
      <c r="B216" s="10"/>
      <c r="C216" s="10"/>
      <c r="D216" s="55" t="s">
        <v>114</v>
      </c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10"/>
      <c r="Q216" s="10"/>
      <c r="R216" s="10"/>
      <c r="S216" s="10"/>
      <c r="T216" s="10"/>
      <c r="U216" s="10"/>
    </row>
    <row r="217" spans="1:2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10"/>
      <c r="U217" s="10"/>
    </row>
    <row r="218" spans="1:21" ht="15.75" x14ac:dyDescent="0.25">
      <c r="A218" s="10"/>
      <c r="B218" s="56" t="s">
        <v>107</v>
      </c>
      <c r="C218" s="42" t="s">
        <v>106</v>
      </c>
      <c r="D218" s="42"/>
      <c r="E218" s="42"/>
      <c r="F218" s="48" t="s">
        <v>5</v>
      </c>
      <c r="G218" s="57" t="s">
        <v>103</v>
      </c>
      <c r="H218" s="57"/>
      <c r="I218" s="57"/>
      <c r="J218" s="57"/>
      <c r="K218" s="57"/>
      <c r="L218" s="57" t="s">
        <v>104</v>
      </c>
      <c r="M218" s="57"/>
      <c r="N218" s="57"/>
      <c r="O218" s="57"/>
      <c r="P218" s="57"/>
      <c r="Q218" s="57"/>
      <c r="R218" s="57"/>
      <c r="S218" s="57"/>
      <c r="T218" s="57"/>
      <c r="U218" s="10"/>
    </row>
    <row r="219" spans="1:21" ht="30" x14ac:dyDescent="0.25">
      <c r="A219" s="10"/>
      <c r="B219" s="56"/>
      <c r="C219" s="24" t="s">
        <v>2</v>
      </c>
      <c r="D219" s="23" t="s">
        <v>3</v>
      </c>
      <c r="E219" s="23" t="s">
        <v>4</v>
      </c>
      <c r="F219" s="49"/>
      <c r="G219" s="34" t="s">
        <v>6</v>
      </c>
      <c r="H219" s="34" t="s">
        <v>7</v>
      </c>
      <c r="I219" s="34" t="s">
        <v>8</v>
      </c>
      <c r="J219" s="34" t="s">
        <v>9</v>
      </c>
      <c r="K219" s="34" t="s">
        <v>10</v>
      </c>
      <c r="L219" s="34" t="s">
        <v>11</v>
      </c>
      <c r="M219" s="34" t="s">
        <v>12</v>
      </c>
      <c r="N219" s="34" t="s">
        <v>13</v>
      </c>
      <c r="O219" s="34" t="s">
        <v>14</v>
      </c>
      <c r="P219" s="34" t="s">
        <v>15</v>
      </c>
      <c r="Q219" s="34" t="s">
        <v>16</v>
      </c>
      <c r="R219" s="34" t="s">
        <v>17</v>
      </c>
      <c r="S219" s="34" t="s">
        <v>18</v>
      </c>
      <c r="T219" s="34" t="s">
        <v>19</v>
      </c>
      <c r="U219" s="10"/>
    </row>
    <row r="220" spans="1:21" x14ac:dyDescent="0.25">
      <c r="B220" s="56"/>
      <c r="C220" s="34" t="s">
        <v>20</v>
      </c>
      <c r="D220" s="34" t="s">
        <v>20</v>
      </c>
      <c r="E220" s="34" t="s">
        <v>20</v>
      </c>
      <c r="F220" s="35" t="s">
        <v>21</v>
      </c>
      <c r="G220" s="34" t="s">
        <v>22</v>
      </c>
      <c r="H220" s="34" t="s">
        <v>22</v>
      </c>
      <c r="I220" s="34" t="s">
        <v>23</v>
      </c>
      <c r="J220" s="34" t="s">
        <v>24</v>
      </c>
      <c r="K220" s="34" t="s">
        <v>22</v>
      </c>
      <c r="L220" s="34" t="s">
        <v>22</v>
      </c>
      <c r="M220" s="34" t="s">
        <v>22</v>
      </c>
      <c r="N220" s="34" t="s">
        <v>22</v>
      </c>
      <c r="O220" s="34" t="s">
        <v>22</v>
      </c>
      <c r="P220" s="34" t="s">
        <v>22</v>
      </c>
      <c r="Q220" s="34" t="s">
        <v>22</v>
      </c>
      <c r="R220" s="34" t="s">
        <v>24</v>
      </c>
      <c r="S220" s="34" t="s">
        <v>24</v>
      </c>
      <c r="T220" s="34" t="s">
        <v>24</v>
      </c>
    </row>
    <row r="221" spans="1:21" x14ac:dyDescent="0.25">
      <c r="B221" s="7" t="s">
        <v>108</v>
      </c>
      <c r="C221" s="28">
        <f t="shared" ref="C221:T221" si="22">D25+D43+D62+D81+D99+D128+D146+D165+D184+D203+D214+D110</f>
        <v>283.51</v>
      </c>
      <c r="D221" s="28">
        <f t="shared" si="22"/>
        <v>304.07</v>
      </c>
      <c r="E221" s="28">
        <f t="shared" si="22"/>
        <v>1068.05</v>
      </c>
      <c r="F221" s="28">
        <f t="shared" si="22"/>
        <v>8142.1500000000005</v>
      </c>
      <c r="G221" s="28">
        <f t="shared" si="22"/>
        <v>3.4800000000000004</v>
      </c>
      <c r="H221" s="28">
        <f t="shared" si="22"/>
        <v>3.3400000000000003</v>
      </c>
      <c r="I221" s="28">
        <f t="shared" si="22"/>
        <v>3929.72</v>
      </c>
      <c r="J221" s="28">
        <f t="shared" si="22"/>
        <v>1.62</v>
      </c>
      <c r="K221" s="28">
        <f t="shared" si="22"/>
        <v>142.81</v>
      </c>
      <c r="L221" s="28">
        <f t="shared" si="22"/>
        <v>8535.5399999999991</v>
      </c>
      <c r="M221" s="28">
        <f t="shared" si="22"/>
        <v>9633.24</v>
      </c>
      <c r="N221" s="28">
        <f t="shared" si="22"/>
        <v>4119.87</v>
      </c>
      <c r="O221" s="28">
        <f t="shared" si="22"/>
        <v>1467.17</v>
      </c>
      <c r="P221" s="28">
        <f t="shared" si="22"/>
        <v>4668.59</v>
      </c>
      <c r="Q221" s="28">
        <f t="shared" si="22"/>
        <v>73.170000000000016</v>
      </c>
      <c r="R221" s="28">
        <f t="shared" si="22"/>
        <v>867.61999999999989</v>
      </c>
      <c r="S221" s="28">
        <f t="shared" si="22"/>
        <v>219.02</v>
      </c>
      <c r="T221" s="28">
        <f t="shared" si="22"/>
        <v>1664.78</v>
      </c>
      <c r="U221" s="37"/>
    </row>
    <row r="222" spans="1:21" x14ac:dyDescent="0.25">
      <c r="B222" s="7" t="s">
        <v>109</v>
      </c>
      <c r="C222" s="29">
        <f>C221/10</f>
        <v>28.350999999999999</v>
      </c>
      <c r="D222" s="29">
        <f t="shared" ref="D222:T222" si="23">D221/10</f>
        <v>30.407</v>
      </c>
      <c r="E222" s="29">
        <f t="shared" si="23"/>
        <v>106.80499999999999</v>
      </c>
      <c r="F222" s="29">
        <f t="shared" si="23"/>
        <v>814.21500000000003</v>
      </c>
      <c r="G222" s="29">
        <f t="shared" si="23"/>
        <v>0.34800000000000003</v>
      </c>
      <c r="H222" s="29">
        <f t="shared" si="23"/>
        <v>0.33400000000000002</v>
      </c>
      <c r="I222" s="29">
        <f t="shared" si="23"/>
        <v>392.97199999999998</v>
      </c>
      <c r="J222" s="29">
        <f t="shared" si="23"/>
        <v>0.16200000000000001</v>
      </c>
      <c r="K222" s="29">
        <f t="shared" si="23"/>
        <v>14.281000000000001</v>
      </c>
      <c r="L222" s="29">
        <f t="shared" si="23"/>
        <v>853.55399999999986</v>
      </c>
      <c r="M222" s="29">
        <f t="shared" si="23"/>
        <v>963.32399999999996</v>
      </c>
      <c r="N222" s="29">
        <f t="shared" si="23"/>
        <v>411.98699999999997</v>
      </c>
      <c r="O222" s="29">
        <f t="shared" si="23"/>
        <v>146.71700000000001</v>
      </c>
      <c r="P222" s="29">
        <f t="shared" si="23"/>
        <v>466.85900000000004</v>
      </c>
      <c r="Q222" s="29">
        <f t="shared" si="23"/>
        <v>7.3170000000000019</v>
      </c>
      <c r="R222" s="29">
        <f t="shared" si="23"/>
        <v>86.761999999999986</v>
      </c>
      <c r="S222" s="29">
        <f t="shared" si="23"/>
        <v>21.902000000000001</v>
      </c>
      <c r="T222" s="29">
        <f t="shared" si="23"/>
        <v>166.47800000000001</v>
      </c>
      <c r="U222" s="37"/>
    </row>
    <row r="223" spans="1:21" ht="44.25" customHeight="1" x14ac:dyDescent="0.25">
      <c r="B223" s="17" t="s">
        <v>110</v>
      </c>
      <c r="C223" s="31">
        <f>C221*4/F221*100</f>
        <v>13.928016555823705</v>
      </c>
      <c r="D223" s="31">
        <f>D221*9/F221*100</f>
        <v>33.610655662202241</v>
      </c>
      <c r="E223" s="31">
        <v>52.46</v>
      </c>
      <c r="F223" s="33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ht="19.5" customHeight="1" x14ac:dyDescent="0.25"/>
    <row r="225" spans="2:20" x14ac:dyDescent="0.25">
      <c r="C225" s="52" t="s">
        <v>111</v>
      </c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</row>
    <row r="227" spans="2:20" x14ac:dyDescent="0.25">
      <c r="B227" s="2" t="s">
        <v>112</v>
      </c>
      <c r="C227" s="2" t="s">
        <v>118</v>
      </c>
      <c r="D227" s="42" t="s">
        <v>119</v>
      </c>
      <c r="E227" s="42"/>
    </row>
    <row r="228" spans="2:20" x14ac:dyDescent="0.25">
      <c r="B228" s="7" t="s">
        <v>122</v>
      </c>
      <c r="C228" s="38">
        <f>(C16+C35+C53+C72+C91+C109+C120+C138+C156+C175+C194+C213)/12</f>
        <v>235.41666666666666</v>
      </c>
      <c r="D228" s="58">
        <f>(C24+C42+C61+C80+C98+C127+C145+C164+C183+C202)/10</f>
        <v>610.4</v>
      </c>
      <c r="E228" s="58"/>
    </row>
    <row r="229" spans="2:20" ht="16.5" customHeight="1" x14ac:dyDescent="0.25"/>
    <row r="230" spans="2:20" ht="20.25" customHeight="1" x14ac:dyDescent="0.25">
      <c r="B230" s="53" t="s">
        <v>147</v>
      </c>
      <c r="C230" s="54"/>
      <c r="D230" s="54"/>
      <c r="E230" s="54"/>
      <c r="F230" s="54"/>
      <c r="G230" s="54"/>
      <c r="H230" s="54"/>
      <c r="I230" s="54"/>
      <c r="J230" s="54"/>
    </row>
  </sheetData>
  <sheetProtection formatCells="0" formatColumns="0" formatRows="0" insertColumns="0" insertRows="0" insertHyperlinks="0" deleteColumns="0" deleteRows="0" sort="0" autoFilter="0" pivotTables="0"/>
  <mergeCells count="114">
    <mergeCell ref="C225:T225"/>
    <mergeCell ref="D227:E227"/>
    <mergeCell ref="D228:E228"/>
    <mergeCell ref="B230:J230"/>
    <mergeCell ref="D216:O216"/>
    <mergeCell ref="A217:S217"/>
    <mergeCell ref="B218:B220"/>
    <mergeCell ref="C218:E218"/>
    <mergeCell ref="F218:F219"/>
    <mergeCell ref="G218:K218"/>
    <mergeCell ref="L218:T218"/>
    <mergeCell ref="A205:U205"/>
    <mergeCell ref="A206:A207"/>
    <mergeCell ref="B206:B207"/>
    <mergeCell ref="C206:C207"/>
    <mergeCell ref="D206:F206"/>
    <mergeCell ref="G206:G207"/>
    <mergeCell ref="H206:L206"/>
    <mergeCell ref="M206:U206"/>
    <mergeCell ref="A186:U186"/>
    <mergeCell ref="A187:A188"/>
    <mergeCell ref="B187:B188"/>
    <mergeCell ref="C187:C188"/>
    <mergeCell ref="D187:F187"/>
    <mergeCell ref="G187:G188"/>
    <mergeCell ref="H187:L187"/>
    <mergeCell ref="M187:U187"/>
    <mergeCell ref="A167:U167"/>
    <mergeCell ref="A168:A169"/>
    <mergeCell ref="B168:B169"/>
    <mergeCell ref="C168:C169"/>
    <mergeCell ref="D168:F168"/>
    <mergeCell ref="G168:G169"/>
    <mergeCell ref="H168:L168"/>
    <mergeCell ref="M168:U168"/>
    <mergeCell ref="A148:U148"/>
    <mergeCell ref="A149:A150"/>
    <mergeCell ref="B149:B150"/>
    <mergeCell ref="C149:C150"/>
    <mergeCell ref="D149:F149"/>
    <mergeCell ref="G149:G150"/>
    <mergeCell ref="H149:L149"/>
    <mergeCell ref="M149:U149"/>
    <mergeCell ref="A130:U130"/>
    <mergeCell ref="A131:A132"/>
    <mergeCell ref="B131:B132"/>
    <mergeCell ref="C131:C132"/>
    <mergeCell ref="D131:F131"/>
    <mergeCell ref="G131:G132"/>
    <mergeCell ref="H131:L131"/>
    <mergeCell ref="M131:U131"/>
    <mergeCell ref="A112:U112"/>
    <mergeCell ref="A113:A114"/>
    <mergeCell ref="B113:B114"/>
    <mergeCell ref="C113:C114"/>
    <mergeCell ref="D113:F113"/>
    <mergeCell ref="G113:G114"/>
    <mergeCell ref="H113:L113"/>
    <mergeCell ref="M113:U113"/>
    <mergeCell ref="A101:U101"/>
    <mergeCell ref="A102:A103"/>
    <mergeCell ref="B102:B103"/>
    <mergeCell ref="C102:C103"/>
    <mergeCell ref="D102:F102"/>
    <mergeCell ref="G102:G103"/>
    <mergeCell ref="H102:L102"/>
    <mergeCell ref="M102:U102"/>
    <mergeCell ref="A83:U83"/>
    <mergeCell ref="A84:A85"/>
    <mergeCell ref="B84:B85"/>
    <mergeCell ref="C84:C85"/>
    <mergeCell ref="D84:F84"/>
    <mergeCell ref="G84:G85"/>
    <mergeCell ref="H84:L84"/>
    <mergeCell ref="M84:U84"/>
    <mergeCell ref="A64:U64"/>
    <mergeCell ref="A65:A66"/>
    <mergeCell ref="B65:B66"/>
    <mergeCell ref="C65:C66"/>
    <mergeCell ref="D65:F65"/>
    <mergeCell ref="G65:G66"/>
    <mergeCell ref="H65:L65"/>
    <mergeCell ref="M65:U65"/>
    <mergeCell ref="A45:U45"/>
    <mergeCell ref="A46:A47"/>
    <mergeCell ref="B46:B47"/>
    <mergeCell ref="C46:C47"/>
    <mergeCell ref="D46:F46"/>
    <mergeCell ref="G46:G47"/>
    <mergeCell ref="H46:L46"/>
    <mergeCell ref="M46:U46"/>
    <mergeCell ref="A1:B1"/>
    <mergeCell ref="O1:U1"/>
    <mergeCell ref="A2:G2"/>
    <mergeCell ref="O2:U2"/>
    <mergeCell ref="A3:G3"/>
    <mergeCell ref="O3:U3"/>
    <mergeCell ref="A27:U27"/>
    <mergeCell ref="A28:A29"/>
    <mergeCell ref="B28:B29"/>
    <mergeCell ref="C28:C29"/>
    <mergeCell ref="D28:F28"/>
    <mergeCell ref="G28:G29"/>
    <mergeCell ref="H28:L28"/>
    <mergeCell ref="M28:U28"/>
    <mergeCell ref="A6:U6"/>
    <mergeCell ref="A8:U8"/>
    <mergeCell ref="A9:A10"/>
    <mergeCell ref="B9:B10"/>
    <mergeCell ref="C9:C10"/>
    <mergeCell ref="D9:F9"/>
    <mergeCell ref="G9:G10"/>
    <mergeCell ref="H9:L9"/>
    <mergeCell ref="M9:U9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&amp;R&amp;14&amp;P</oddFooter>
  </headerFooter>
  <rowBreaks count="11" manualBreakCount="11">
    <brk id="26" max="20" man="1"/>
    <brk id="44" max="20" man="1"/>
    <brk id="64" max="20" man="1"/>
    <brk id="82" max="20" man="1"/>
    <brk id="100" max="20" man="1"/>
    <brk id="111" max="20" man="1"/>
    <brk id="129" max="20" man="1"/>
    <brk id="147" max="20" man="1"/>
    <brk id="166" max="20" man="1"/>
    <brk id="185" max="20" man="1"/>
    <brk id="20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овз 7-11</vt:lpstr>
      <vt:lpstr>овз 11-18 лет  </vt:lpstr>
      <vt:lpstr>'овз 11-18 лет  '!Область_печати</vt:lpstr>
      <vt:lpstr>'овз 7-11'!Область_печати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</cp:lastModifiedBy>
  <cp:lastPrinted>2021-12-03T11:15:38Z</cp:lastPrinted>
  <dcterms:created xsi:type="dcterms:W3CDTF">2021-09-10T05:35:55Z</dcterms:created>
  <dcterms:modified xsi:type="dcterms:W3CDTF">2022-09-02T06:44:14Z</dcterms:modified>
  <cp:category/>
</cp:coreProperties>
</file>